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45" yWindow="465" windowWidth="19320" windowHeight="12270"/>
  </bookViews>
  <sheets>
    <sheet name="Arkusz1" sheetId="1" r:id="rId1"/>
    <sheet name="Arkusz2" sheetId="2" r:id="rId2"/>
    <sheet name="Arkusz3" sheetId="3" r:id="rId3"/>
  </sheets>
  <definedNames>
    <definedName name="ziemne" localSheetId="0">Arkusz1!$A$3:$I$67</definedName>
  </definedNames>
  <calcPr calcId="145621"/>
</workbook>
</file>

<file path=xl/calcChain.xml><?xml version="1.0" encoding="utf-8"?>
<calcChain xmlns="http://schemas.openxmlformats.org/spreadsheetml/2006/main">
  <c r="D11" i="1" l="1"/>
  <c r="E11" i="1" s="1"/>
  <c r="D13" i="1"/>
  <c r="E13" i="1" s="1"/>
  <c r="G13" i="1" s="1"/>
  <c r="F13" i="1"/>
  <c r="D15" i="1"/>
  <c r="E15" i="1" s="1"/>
  <c r="D17" i="1"/>
  <c r="E17" i="1" s="1"/>
  <c r="F17" i="1"/>
  <c r="D19" i="1"/>
  <c r="E19" i="1" s="1"/>
  <c r="D21" i="1"/>
  <c r="E21" i="1" s="1"/>
  <c r="G21" i="1" s="1"/>
  <c r="F21" i="1"/>
  <c r="D23" i="1"/>
  <c r="E23" i="1" s="1"/>
  <c r="D25" i="1"/>
  <c r="E25" i="1" s="1"/>
  <c r="F25" i="1"/>
  <c r="D27" i="1"/>
  <c r="E27" i="1" s="1"/>
  <c r="D61" i="1"/>
  <c r="E61" i="1" s="1"/>
  <c r="G61" i="1" s="1"/>
  <c r="F61" i="1"/>
  <c r="D59" i="1"/>
  <c r="E59" i="1" s="1"/>
  <c r="D31" i="1"/>
  <c r="E31" i="1" s="1"/>
  <c r="D33" i="1"/>
  <c r="E33" i="1" s="1"/>
  <c r="D35" i="1"/>
  <c r="F35" i="1" s="1"/>
  <c r="D37" i="1"/>
  <c r="F37" i="1" s="1"/>
  <c r="D39" i="1"/>
  <c r="E39" i="1" s="1"/>
  <c r="D41" i="1"/>
  <c r="E41" i="1" s="1"/>
  <c r="D43" i="1"/>
  <c r="F43" i="1" s="1"/>
  <c r="D45" i="1"/>
  <c r="F45" i="1" s="1"/>
  <c r="D47" i="1"/>
  <c r="E47" i="1" s="1"/>
  <c r="D49" i="1"/>
  <c r="E49" i="1" s="1"/>
  <c r="D51" i="1"/>
  <c r="F51" i="1" s="1"/>
  <c r="D53" i="1"/>
  <c r="F53" i="1" s="1"/>
  <c r="D55" i="1"/>
  <c r="E55" i="1" s="1"/>
  <c r="D57" i="1"/>
  <c r="E57" i="1" s="1"/>
  <c r="D29" i="1"/>
  <c r="F29" i="1" s="1"/>
  <c r="G25" i="1" l="1"/>
  <c r="G17" i="1"/>
  <c r="F27" i="1"/>
  <c r="F23" i="1"/>
  <c r="F19" i="1"/>
  <c r="F15" i="1"/>
  <c r="H25" i="1"/>
  <c r="H21" i="1"/>
  <c r="F11" i="1"/>
  <c r="H61" i="1"/>
  <c r="H17" i="1"/>
  <c r="H13" i="1"/>
  <c r="G27" i="1"/>
  <c r="H27" i="1" s="1"/>
  <c r="G23" i="1"/>
  <c r="H23" i="1" s="1"/>
  <c r="G19" i="1"/>
  <c r="H19" i="1" s="1"/>
  <c r="G15" i="1"/>
  <c r="H15" i="1" s="1"/>
  <c r="G11" i="1"/>
  <c r="F59" i="1"/>
  <c r="H59" i="1" s="1"/>
  <c r="F57" i="1"/>
  <c r="H57" i="1" s="1"/>
  <c r="F55" i="1"/>
  <c r="H55" i="1" s="1"/>
  <c r="E53" i="1"/>
  <c r="G53" i="1" s="1"/>
  <c r="E51" i="1"/>
  <c r="G51" i="1" s="1"/>
  <c r="F49" i="1"/>
  <c r="G49" i="1" s="1"/>
  <c r="F47" i="1"/>
  <c r="H47" i="1" s="1"/>
  <c r="E45" i="1"/>
  <c r="E43" i="1"/>
  <c r="G43" i="1" s="1"/>
  <c r="F41" i="1"/>
  <c r="F39" i="1"/>
  <c r="E37" i="1"/>
  <c r="E35" i="1"/>
  <c r="G35" i="1" s="1"/>
  <c r="F33" i="1"/>
  <c r="F31" i="1"/>
  <c r="E29" i="1"/>
  <c r="E64" i="1" s="1"/>
  <c r="G39" i="1"/>
  <c r="G37" i="1"/>
  <c r="G33" i="1"/>
  <c r="G57" i="1" l="1"/>
  <c r="F64" i="1"/>
  <c r="H11" i="1"/>
  <c r="I12" i="1" s="1"/>
  <c r="I14" i="1" s="1"/>
  <c r="I16" i="1" s="1"/>
  <c r="I18" i="1" s="1"/>
  <c r="I20" i="1" s="1"/>
  <c r="I22" i="1" s="1"/>
  <c r="I24" i="1" s="1"/>
  <c r="I26" i="1" s="1"/>
  <c r="I28" i="1" s="1"/>
  <c r="G31" i="1"/>
  <c r="H31" i="1" s="1"/>
  <c r="G41" i="1"/>
  <c r="H41" i="1" s="1"/>
  <c r="G45" i="1"/>
  <c r="H45" i="1"/>
  <c r="H39" i="1"/>
  <c r="H43" i="1"/>
  <c r="H51" i="1"/>
  <c r="H33" i="1"/>
  <c r="H37" i="1"/>
  <c r="H49" i="1"/>
  <c r="G59" i="1"/>
  <c r="H53" i="1"/>
  <c r="H35" i="1"/>
  <c r="G47" i="1"/>
  <c r="G55" i="1"/>
  <c r="G29" i="1"/>
  <c r="G64" i="1" s="1"/>
  <c r="H29" i="1" l="1"/>
  <c r="I30" i="1" s="1"/>
  <c r="I32" i="1" s="1"/>
  <c r="I34" i="1" s="1"/>
  <c r="I36" i="1" s="1"/>
  <c r="I38" i="1" s="1"/>
  <c r="I40" i="1" s="1"/>
  <c r="I42" i="1" s="1"/>
  <c r="I44" i="1" s="1"/>
  <c r="I46" i="1" s="1"/>
  <c r="I48" i="1" s="1"/>
  <c r="I50" i="1" s="1"/>
  <c r="I52" i="1" s="1"/>
  <c r="I54" i="1" s="1"/>
  <c r="I56" i="1" s="1"/>
  <c r="I58" i="1" s="1"/>
  <c r="I60" i="1" l="1"/>
  <c r="I62" i="1" s="1"/>
  <c r="D66" i="1" s="1"/>
</calcChain>
</file>

<file path=xl/connections.xml><?xml version="1.0" encoding="utf-8"?>
<connections xmlns="http://schemas.openxmlformats.org/spreadsheetml/2006/main">
  <connection id="1" name="ziemne" type="6" refreshedVersion="3" background="1" saveData="1">
    <textPr codePage="932" sourceFile="C:\Documents and Settings\user\Pulpit\md\Budowy\Miradz II\ziemne.txt" delimited="0" decimal="," thousands=" ">
      <textFields count="10">
        <textField/>
        <textField position="8"/>
        <textField position="18"/>
        <textField position="28"/>
        <textField position="39"/>
        <textField position="48"/>
        <textField position="57"/>
        <textField position="71"/>
        <textField position="81"/>
        <textField position="88"/>
      </textFields>
    </textPr>
  </connection>
</connections>
</file>

<file path=xl/sharedStrings.xml><?xml version="1.0" encoding="utf-8"?>
<sst xmlns="http://schemas.openxmlformats.org/spreadsheetml/2006/main" count="25" uniqueCount="18">
  <si>
    <t>TABELA ROBÓT ZIEMNYCH</t>
  </si>
  <si>
    <t>Pikietaż</t>
  </si>
  <si>
    <t>Powierzchnie</t>
  </si>
  <si>
    <t>Odległość</t>
  </si>
  <si>
    <t>Objętości</t>
  </si>
  <si>
    <t>Zużycie na miejscu</t>
  </si>
  <si>
    <t>Nadmiar (*)</t>
  </si>
  <si>
    <t>Bilans</t>
  </si>
  <si>
    <t>N</t>
  </si>
  <si>
    <t>W</t>
  </si>
  <si>
    <t>m</t>
  </si>
  <si>
    <r>
      <t>m</t>
    </r>
    <r>
      <rPr>
        <vertAlign val="superscript"/>
        <sz val="10"/>
        <color theme="1"/>
        <rFont val="Czcionka tekstu podstawowego"/>
        <charset val="238"/>
      </rPr>
      <t>2</t>
    </r>
  </si>
  <si>
    <r>
      <t>m</t>
    </r>
    <r>
      <rPr>
        <vertAlign val="superscript"/>
        <sz val="10"/>
        <color theme="1"/>
        <rFont val="Czcionka tekstu podstawowego"/>
        <charset val="238"/>
      </rPr>
      <t>3</t>
    </r>
  </si>
  <si>
    <t>RAZEM:</t>
  </si>
  <si>
    <t>(*) - wartości ujemne NASYP dodatnie WYKOP</t>
  </si>
  <si>
    <r>
      <t>m</t>
    </r>
    <r>
      <rPr>
        <b/>
        <vertAlign val="superscript"/>
        <sz val="10"/>
        <color theme="1"/>
        <rFont val="Czcionka tekstu podstawowego"/>
        <charset val="238"/>
      </rPr>
      <t>3</t>
    </r>
  </si>
  <si>
    <t>Nadmiar:  NASYP</t>
  </si>
  <si>
    <t xml:space="preserve">               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</si>
</sst>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vertAlign val="superscript"/>
      <sz val="10"/>
      <color theme="1"/>
      <name val="Czcionka tekstu podstawowego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right" vertical="center"/>
    </xf>
    <xf numFmtId="4" fontId="5" fillId="0" borderId="0" xfId="0" applyNumberFormat="1" applyFont="1"/>
    <xf numFmtId="4" fontId="2" fillId="0" borderId="2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4" fontId="2" fillId="0" borderId="6" xfId="0" applyNumberFormat="1" applyFont="1" applyBorder="1" applyAlignment="1"/>
    <xf numFmtId="4" fontId="2" fillId="0" borderId="2" xfId="0" applyNumberFormat="1" applyFont="1" applyBorder="1" applyAlignment="1"/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4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" fontId="4" fillId="0" borderId="0" xfId="0" applyNumberFormat="1" applyFont="1" applyAlignment="1"/>
    <xf numFmtId="0" fontId="4" fillId="0" borderId="0" xfId="0" applyFont="1" applyAlignment="1"/>
    <xf numFmtId="4" fontId="2" fillId="0" borderId="3" xfId="0" applyNumberFormat="1" applyFont="1" applyFill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ziemne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workbookViewId="0">
      <selection activeCell="J8" sqref="J8"/>
    </sheetView>
  </sheetViews>
  <sheetFormatPr defaultRowHeight="14.25"/>
  <cols>
    <col min="1" max="1" width="7.75" customWidth="1"/>
    <col min="2" max="2" width="8.625" customWidth="1"/>
    <col min="3" max="3" width="7.75" customWidth="1"/>
    <col min="4" max="4" width="8.25" customWidth="1"/>
    <col min="5" max="5" width="7.25" customWidth="1"/>
    <col min="6" max="6" width="7.875" bestFit="1" customWidth="1"/>
    <col min="7" max="7" width="8.5" customWidth="1"/>
    <col min="8" max="8" width="9.625" customWidth="1"/>
    <col min="9" max="9" width="9.5" customWidth="1"/>
    <col min="10" max="10" width="6.625" customWidth="1"/>
    <col min="11" max="11" width="6.875" customWidth="1"/>
  </cols>
  <sheetData>
    <row r="1" spans="1:9">
      <c r="H1" s="27" t="s">
        <v>17</v>
      </c>
      <c r="I1" s="26"/>
    </row>
    <row r="2" spans="1:9" ht="29.25" customHeight="1"/>
    <row r="3" spans="1:9" ht="14.1" customHeight="1">
      <c r="A3" s="9" t="s">
        <v>0</v>
      </c>
      <c r="B3" s="9"/>
      <c r="C3" s="9"/>
      <c r="D3" s="9"/>
      <c r="E3" s="9"/>
      <c r="F3" s="9"/>
      <c r="G3" s="9"/>
      <c r="H3" s="9"/>
      <c r="I3" s="9"/>
    </row>
    <row r="4" spans="1:9" ht="25.5" customHeight="1">
      <c r="A4" s="1"/>
      <c r="B4" s="1"/>
      <c r="C4" s="1"/>
      <c r="D4" s="1"/>
      <c r="E4" s="1"/>
      <c r="F4" s="1"/>
      <c r="G4" s="1"/>
      <c r="H4" s="1"/>
      <c r="I4" s="1"/>
    </row>
    <row r="5" spans="1:9" ht="14.1" customHeight="1">
      <c r="A5" s="10" t="s">
        <v>1</v>
      </c>
      <c r="B5" s="10" t="s">
        <v>2</v>
      </c>
      <c r="C5" s="10"/>
      <c r="D5" s="10" t="s">
        <v>3</v>
      </c>
      <c r="E5" s="10" t="s">
        <v>4</v>
      </c>
      <c r="F5" s="10"/>
      <c r="G5" s="10" t="s">
        <v>5</v>
      </c>
      <c r="H5" s="10" t="s">
        <v>6</v>
      </c>
      <c r="I5" s="10" t="s">
        <v>7</v>
      </c>
    </row>
    <row r="6" spans="1:9" ht="14.1" customHeight="1">
      <c r="A6" s="10"/>
      <c r="B6" s="3" t="s">
        <v>8</v>
      </c>
      <c r="C6" s="3" t="s">
        <v>9</v>
      </c>
      <c r="D6" s="10"/>
      <c r="E6" s="3" t="s">
        <v>8</v>
      </c>
      <c r="F6" s="3" t="s">
        <v>9</v>
      </c>
      <c r="G6" s="10"/>
      <c r="H6" s="10"/>
      <c r="I6" s="10"/>
    </row>
    <row r="7" spans="1:9" ht="14.25" customHeight="1">
      <c r="A7" s="10"/>
      <c r="B7" s="3" t="s">
        <v>11</v>
      </c>
      <c r="C7" s="3" t="s">
        <v>11</v>
      </c>
      <c r="D7" s="3" t="s">
        <v>10</v>
      </c>
      <c r="E7" s="3" t="s">
        <v>12</v>
      </c>
      <c r="F7" s="3" t="s">
        <v>12</v>
      </c>
      <c r="G7" s="3" t="s">
        <v>12</v>
      </c>
      <c r="H7" s="3" t="s">
        <v>12</v>
      </c>
      <c r="I7" s="3" t="s">
        <v>12</v>
      </c>
    </row>
    <row r="8" spans="1:9" ht="14.25" customHeight="1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</row>
    <row r="9" spans="1:9" ht="8.1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ht="8.1" customHeight="1">
      <c r="A10" s="7">
        <v>6200</v>
      </c>
      <c r="B10" s="12">
        <v>0.13</v>
      </c>
      <c r="C10" s="12">
        <v>0.01</v>
      </c>
      <c r="D10" s="23"/>
      <c r="E10" s="24"/>
      <c r="F10" s="24"/>
      <c r="G10" s="24"/>
      <c r="H10" s="25"/>
      <c r="I10" s="8">
        <v>0</v>
      </c>
    </row>
    <row r="11" spans="1:9" ht="8.1" customHeight="1">
      <c r="A11" s="7"/>
      <c r="B11" s="13"/>
      <c r="C11" s="13"/>
      <c r="D11" s="8">
        <f t="shared" ref="D11" si="0">A12-A10</f>
        <v>7.069999999999709</v>
      </c>
      <c r="E11" s="8">
        <f t="shared" ref="E11" si="1">ROUND(D11*(B10+B12)*0.5,2)</f>
        <v>1.03</v>
      </c>
      <c r="F11" s="8">
        <f t="shared" ref="F11" si="2">ROUND(D11*(C10+C12)*0.5,2)</f>
        <v>0.04</v>
      </c>
      <c r="G11" s="8">
        <f t="shared" ref="G11" si="3">MIN(E11,F11)</f>
        <v>0.04</v>
      </c>
      <c r="H11" s="8">
        <f t="shared" ref="H11" si="4">IF(F11&gt;E11,F11-E11,G11-E11)</f>
        <v>-0.99</v>
      </c>
      <c r="I11" s="8"/>
    </row>
    <row r="12" spans="1:9" ht="8.1" customHeight="1">
      <c r="A12" s="7">
        <v>6207.07</v>
      </c>
      <c r="B12" s="12">
        <v>0.16</v>
      </c>
      <c r="C12" s="12">
        <v>0</v>
      </c>
      <c r="D12" s="8"/>
      <c r="E12" s="8"/>
      <c r="F12" s="8"/>
      <c r="G12" s="8"/>
      <c r="H12" s="8"/>
      <c r="I12" s="8">
        <f t="shared" ref="I12" si="5">I10+H11</f>
        <v>-0.99</v>
      </c>
    </row>
    <row r="13" spans="1:9" ht="8.1" customHeight="1">
      <c r="A13" s="7"/>
      <c r="B13" s="13"/>
      <c r="C13" s="13"/>
      <c r="D13" s="8">
        <f t="shared" ref="D13" si="6">A14-A12</f>
        <v>42.930000000000291</v>
      </c>
      <c r="E13" s="8">
        <f t="shared" ref="E13" si="7">ROUND(D13*(B12+B14)*0.5,2)</f>
        <v>6.44</v>
      </c>
      <c r="F13" s="8">
        <f t="shared" ref="F13" si="8">ROUND(D13*(C12+C14)*0.5,2)</f>
        <v>0</v>
      </c>
      <c r="G13" s="8">
        <f t="shared" ref="G13" si="9">MIN(E13,F13)</f>
        <v>0</v>
      </c>
      <c r="H13" s="8">
        <f t="shared" ref="H13" si="10">IF(F13&gt;E13,F13-E13,G13-E13)</f>
        <v>-6.44</v>
      </c>
      <c r="I13" s="8"/>
    </row>
    <row r="14" spans="1:9" ht="8.1" customHeight="1">
      <c r="A14" s="7">
        <v>6250</v>
      </c>
      <c r="B14" s="12">
        <v>0.14000000000000001</v>
      </c>
      <c r="C14" s="12">
        <v>0</v>
      </c>
      <c r="D14" s="8"/>
      <c r="E14" s="8"/>
      <c r="F14" s="8"/>
      <c r="G14" s="8"/>
      <c r="H14" s="8"/>
      <c r="I14" s="8">
        <f t="shared" ref="I14" si="11">I12+H13</f>
        <v>-7.4300000000000006</v>
      </c>
    </row>
    <row r="15" spans="1:9" ht="8.1" customHeight="1">
      <c r="A15" s="7"/>
      <c r="B15" s="13"/>
      <c r="C15" s="13"/>
      <c r="D15" s="8">
        <f t="shared" ref="D15" si="12">A16-A14</f>
        <v>50</v>
      </c>
      <c r="E15" s="8">
        <f t="shared" ref="E15" si="13">ROUND(D15*(B14+B16)*0.5,2)</f>
        <v>22.5</v>
      </c>
      <c r="F15" s="8">
        <f t="shared" ref="F15" si="14">ROUND(D15*(C14+C16)*0.5,2)</f>
        <v>0</v>
      </c>
      <c r="G15" s="8">
        <f t="shared" ref="G15" si="15">MIN(E15,F15)</f>
        <v>0</v>
      </c>
      <c r="H15" s="8">
        <f t="shared" ref="H15" si="16">IF(F15&gt;E15,F15-E15,G15-E15)</f>
        <v>-22.5</v>
      </c>
      <c r="I15" s="8"/>
    </row>
    <row r="16" spans="1:9" ht="8.1" customHeight="1">
      <c r="A16" s="7">
        <v>6300</v>
      </c>
      <c r="B16" s="12">
        <v>0.76</v>
      </c>
      <c r="C16" s="12">
        <v>0</v>
      </c>
      <c r="D16" s="8"/>
      <c r="E16" s="8"/>
      <c r="F16" s="8"/>
      <c r="G16" s="8"/>
      <c r="H16" s="8"/>
      <c r="I16" s="8">
        <f t="shared" ref="I16" si="17">I14+H15</f>
        <v>-29.93</v>
      </c>
    </row>
    <row r="17" spans="1:9" ht="8.1" customHeight="1">
      <c r="A17" s="7"/>
      <c r="B17" s="13"/>
      <c r="C17" s="13"/>
      <c r="D17" s="8">
        <f t="shared" ref="D17" si="18">A18-A16</f>
        <v>39.739999999999782</v>
      </c>
      <c r="E17" s="8">
        <f t="shared" ref="E17" si="19">ROUND(D17*(B16+B18)*0.5,2)</f>
        <v>30.8</v>
      </c>
      <c r="F17" s="8">
        <f t="shared" ref="F17" si="20">ROUND(D17*(C16+C18)*0.5,2)</f>
        <v>0</v>
      </c>
      <c r="G17" s="8">
        <f t="shared" ref="G17" si="21">MIN(E17,F17)</f>
        <v>0</v>
      </c>
      <c r="H17" s="8">
        <f t="shared" ref="H17" si="22">IF(F17&gt;E17,F17-E17,G17-E17)</f>
        <v>-30.8</v>
      </c>
      <c r="I17" s="8"/>
    </row>
    <row r="18" spans="1:9" ht="8.1" customHeight="1">
      <c r="A18" s="7">
        <v>6339.74</v>
      </c>
      <c r="B18" s="12">
        <v>0.79</v>
      </c>
      <c r="C18" s="12">
        <v>0</v>
      </c>
      <c r="D18" s="8"/>
      <c r="E18" s="8"/>
      <c r="F18" s="8"/>
      <c r="G18" s="8"/>
      <c r="H18" s="8"/>
      <c r="I18" s="8">
        <f t="shared" ref="I18" si="23">I16+H17</f>
        <v>-60.730000000000004</v>
      </c>
    </row>
    <row r="19" spans="1:9" ht="8.1" customHeight="1">
      <c r="A19" s="7"/>
      <c r="B19" s="13"/>
      <c r="C19" s="13"/>
      <c r="D19" s="8">
        <f t="shared" ref="D19" si="24">A20-A18</f>
        <v>24.260000000000218</v>
      </c>
      <c r="E19" s="8">
        <f t="shared" ref="E19" si="25">ROUND(D19*(B18+B20)*0.5,2)</f>
        <v>11.89</v>
      </c>
      <c r="F19" s="8">
        <f t="shared" ref="F19" si="26">ROUND(D19*(C18+C20)*0.5,2)</f>
        <v>0</v>
      </c>
      <c r="G19" s="8">
        <f t="shared" ref="G19" si="27">MIN(E19,F19)</f>
        <v>0</v>
      </c>
      <c r="H19" s="8">
        <f t="shared" ref="H19" si="28">IF(F19&gt;E19,F19-E19,G19-E19)</f>
        <v>-11.89</v>
      </c>
      <c r="I19" s="8"/>
    </row>
    <row r="20" spans="1:9" ht="8.1" customHeight="1">
      <c r="A20" s="7">
        <v>6364</v>
      </c>
      <c r="B20" s="12">
        <v>0.19</v>
      </c>
      <c r="C20" s="12">
        <v>0</v>
      </c>
      <c r="D20" s="8"/>
      <c r="E20" s="8"/>
      <c r="F20" s="8"/>
      <c r="G20" s="8"/>
      <c r="H20" s="8"/>
      <c r="I20" s="8">
        <f t="shared" ref="I20" si="29">I18+H19</f>
        <v>-72.62</v>
      </c>
    </row>
    <row r="21" spans="1:9" ht="8.1" customHeight="1">
      <c r="A21" s="7"/>
      <c r="B21" s="13"/>
      <c r="C21" s="13"/>
      <c r="D21" s="8">
        <f t="shared" ref="D21" si="30">A22-A20</f>
        <v>36</v>
      </c>
      <c r="E21" s="8">
        <f t="shared" ref="E21" si="31">ROUND(D21*(B20+B22)*0.5,2)</f>
        <v>5.76</v>
      </c>
      <c r="F21" s="8">
        <f t="shared" ref="F21" si="32">ROUND(D21*(C20+C22)*0.5,2)</f>
        <v>0</v>
      </c>
      <c r="G21" s="8">
        <f t="shared" ref="G21" si="33">MIN(E21,F21)</f>
        <v>0</v>
      </c>
      <c r="H21" s="8">
        <f t="shared" ref="H21" si="34">IF(F21&gt;E21,F21-E21,G21-E21)</f>
        <v>-5.76</v>
      </c>
      <c r="I21" s="8"/>
    </row>
    <row r="22" spans="1:9" ht="8.1" customHeight="1">
      <c r="A22" s="7">
        <v>6400</v>
      </c>
      <c r="B22" s="12">
        <v>0.13</v>
      </c>
      <c r="C22" s="12">
        <v>0</v>
      </c>
      <c r="D22" s="8"/>
      <c r="E22" s="8"/>
      <c r="F22" s="8"/>
      <c r="G22" s="8"/>
      <c r="H22" s="8"/>
      <c r="I22" s="8">
        <f t="shared" ref="I22" si="35">I20+H21</f>
        <v>-78.38000000000001</v>
      </c>
    </row>
    <row r="23" spans="1:9" ht="8.1" customHeight="1">
      <c r="A23" s="7"/>
      <c r="B23" s="13"/>
      <c r="C23" s="13"/>
      <c r="D23" s="8">
        <f t="shared" ref="D23" si="36">A24-A22</f>
        <v>18.279999999999745</v>
      </c>
      <c r="E23" s="8">
        <f t="shared" ref="E23" si="37">ROUND(D23*(B22+B24)*0.5,2)</f>
        <v>2.38</v>
      </c>
      <c r="F23" s="8">
        <f t="shared" ref="F23" si="38">ROUND(D23*(C22+C24)*0.5,2)</f>
        <v>0</v>
      </c>
      <c r="G23" s="8">
        <f t="shared" ref="G23" si="39">MIN(E23,F23)</f>
        <v>0</v>
      </c>
      <c r="H23" s="8">
        <f t="shared" ref="H23" si="40">IF(F23&gt;E23,F23-E23,G23-E23)</f>
        <v>-2.38</v>
      </c>
      <c r="I23" s="8"/>
    </row>
    <row r="24" spans="1:9" ht="8.1" customHeight="1">
      <c r="A24" s="7">
        <v>6418.28</v>
      </c>
      <c r="B24" s="12">
        <v>0.13</v>
      </c>
      <c r="C24" s="12">
        <v>0</v>
      </c>
      <c r="D24" s="8"/>
      <c r="E24" s="8"/>
      <c r="F24" s="8"/>
      <c r="G24" s="8"/>
      <c r="H24" s="8"/>
      <c r="I24" s="8">
        <f t="shared" ref="I24" si="41">I22+H23</f>
        <v>-80.760000000000005</v>
      </c>
    </row>
    <row r="25" spans="1:9" ht="8.1" customHeight="1">
      <c r="A25" s="7"/>
      <c r="B25" s="13"/>
      <c r="C25" s="13"/>
      <c r="D25" s="8">
        <f t="shared" ref="D25" si="42">A26-A24</f>
        <v>31.720000000000255</v>
      </c>
      <c r="E25" s="8">
        <f t="shared" ref="E25" si="43">ROUND(D25*(B24+B26)*0.5,2)</f>
        <v>4.92</v>
      </c>
      <c r="F25" s="8">
        <f t="shared" ref="F25" si="44">ROUND(D25*(C24+C26)*0.5,2)</f>
        <v>0</v>
      </c>
      <c r="G25" s="8">
        <f t="shared" ref="G25" si="45">MIN(E25,F25)</f>
        <v>0</v>
      </c>
      <c r="H25" s="8">
        <f t="shared" ref="H25" si="46">IF(F25&gt;E25,F25-E25,G25-E25)</f>
        <v>-4.92</v>
      </c>
      <c r="I25" s="8"/>
    </row>
    <row r="26" spans="1:9" ht="7.15" customHeight="1">
      <c r="A26" s="7">
        <v>6450</v>
      </c>
      <c r="B26" s="12">
        <v>0.18</v>
      </c>
      <c r="C26" s="12">
        <v>0</v>
      </c>
      <c r="D26" s="8"/>
      <c r="E26" s="8"/>
      <c r="F26" s="8"/>
      <c r="G26" s="8"/>
      <c r="H26" s="8"/>
      <c r="I26" s="8">
        <f t="shared" ref="I26" si="47">I24+H25</f>
        <v>-85.68</v>
      </c>
    </row>
    <row r="27" spans="1:9" ht="7.15" customHeight="1">
      <c r="A27" s="7"/>
      <c r="B27" s="13"/>
      <c r="C27" s="13"/>
      <c r="D27" s="8">
        <f t="shared" ref="D27" si="48">A28-A26</f>
        <v>46.819999999999709</v>
      </c>
      <c r="E27" s="8">
        <f t="shared" ref="E27" si="49">ROUND(D27*(B26+B28)*0.5,2)</f>
        <v>17.79</v>
      </c>
      <c r="F27" s="8">
        <f t="shared" ref="F27" si="50">ROUND(D27*(C26+C28)*0.5,2)</f>
        <v>8.19</v>
      </c>
      <c r="G27" s="8">
        <f t="shared" ref="G27" si="51">MIN(E27,F27)</f>
        <v>8.19</v>
      </c>
      <c r="H27" s="8">
        <f t="shared" ref="H27" si="52">IF(F27&gt;E27,F27-E27,G27-E27)</f>
        <v>-9.6</v>
      </c>
      <c r="I27" s="8"/>
    </row>
    <row r="28" spans="1:9" ht="7.15" customHeight="1">
      <c r="A28" s="7">
        <v>6496.82</v>
      </c>
      <c r="B28" s="7">
        <v>0.57999999999999996</v>
      </c>
      <c r="C28" s="7">
        <v>0.35</v>
      </c>
      <c r="D28" s="8"/>
      <c r="E28" s="8"/>
      <c r="F28" s="8"/>
      <c r="G28" s="8"/>
      <c r="H28" s="8"/>
      <c r="I28" s="8">
        <f t="shared" ref="I28" si="53">I26+H27</f>
        <v>-95.28</v>
      </c>
    </row>
    <row r="29" spans="1:9" ht="7.15" customHeight="1">
      <c r="A29" s="7"/>
      <c r="B29" s="7"/>
      <c r="C29" s="7"/>
      <c r="D29" s="8">
        <f>A30-A28</f>
        <v>14.180000000000291</v>
      </c>
      <c r="E29" s="8">
        <f>ROUND(D29*(B28+B30)*0.5,2)</f>
        <v>7.3</v>
      </c>
      <c r="F29" s="8">
        <f>ROUND(D29*(C28+C30)*0.5,2)</f>
        <v>4.47</v>
      </c>
      <c r="G29" s="8">
        <f>MIN(E29,F29)</f>
        <v>4.47</v>
      </c>
      <c r="H29" s="8">
        <f t="shared" ref="H29" si="54">IF(F29&gt;E29,F29-E29,G29-E29)</f>
        <v>-2.83</v>
      </c>
      <c r="I29" s="8"/>
    </row>
    <row r="30" spans="1:9" ht="7.15" customHeight="1">
      <c r="A30" s="7">
        <v>6511</v>
      </c>
      <c r="B30" s="7">
        <v>0.45</v>
      </c>
      <c r="C30" s="7">
        <v>0.28000000000000003</v>
      </c>
      <c r="D30" s="8"/>
      <c r="E30" s="8"/>
      <c r="F30" s="8"/>
      <c r="G30" s="8"/>
      <c r="H30" s="8"/>
      <c r="I30" s="8">
        <f>I28+H29</f>
        <v>-98.11</v>
      </c>
    </row>
    <row r="31" spans="1:9" ht="7.15" customHeight="1">
      <c r="A31" s="7"/>
      <c r="B31" s="7"/>
      <c r="C31" s="7"/>
      <c r="D31" s="8">
        <f t="shared" ref="D31" si="55">A32-A30</f>
        <v>48.720000000000255</v>
      </c>
      <c r="E31" s="8">
        <f t="shared" ref="E31" si="56">ROUND(D31*(B30+B32)*0.5,2)</f>
        <v>23.39</v>
      </c>
      <c r="F31" s="8">
        <f t="shared" ref="F31" si="57">ROUND(D31*(C30+C32)*0.5,2)</f>
        <v>16.809999999999999</v>
      </c>
      <c r="G31" s="8">
        <f t="shared" ref="G31" si="58">MIN(E31,F31)</f>
        <v>16.809999999999999</v>
      </c>
      <c r="H31" s="8">
        <f t="shared" ref="H31" si="59">IF(F31&gt;E31,F31-E31,G31-E31)</f>
        <v>-6.5800000000000018</v>
      </c>
      <c r="I31" s="8"/>
    </row>
    <row r="32" spans="1:9" ht="7.15" customHeight="1">
      <c r="A32" s="7">
        <v>6559.72</v>
      </c>
      <c r="B32" s="7">
        <v>0.51</v>
      </c>
      <c r="C32" s="7">
        <v>0.41</v>
      </c>
      <c r="D32" s="8"/>
      <c r="E32" s="8"/>
      <c r="F32" s="8"/>
      <c r="G32" s="8"/>
      <c r="H32" s="8"/>
      <c r="I32" s="8">
        <f t="shared" ref="I32" si="60">I30+H31</f>
        <v>-104.69</v>
      </c>
    </row>
    <row r="33" spans="1:9" ht="7.15" customHeight="1">
      <c r="A33" s="7"/>
      <c r="B33" s="7"/>
      <c r="C33" s="7"/>
      <c r="D33" s="8">
        <f t="shared" ref="D33" si="61">A34-A32</f>
        <v>39.739999999999782</v>
      </c>
      <c r="E33" s="8">
        <f t="shared" ref="E33" si="62">ROUND(D33*(B32+B34)*0.5,2)</f>
        <v>23.45</v>
      </c>
      <c r="F33" s="8">
        <f t="shared" ref="F33" si="63">ROUND(D33*(C32+C34)*0.5,2)</f>
        <v>17.09</v>
      </c>
      <c r="G33" s="8">
        <f t="shared" ref="G33" si="64">MIN(E33,F33)</f>
        <v>17.09</v>
      </c>
      <c r="H33" s="8">
        <f t="shared" ref="H33" si="65">IF(F33&gt;E33,F33-E33,G33-E33)</f>
        <v>-6.3599999999999994</v>
      </c>
      <c r="I33" s="8"/>
    </row>
    <row r="34" spans="1:9" ht="7.15" customHeight="1">
      <c r="A34" s="7">
        <v>6599.46</v>
      </c>
      <c r="B34" s="7">
        <v>0.67</v>
      </c>
      <c r="C34" s="7">
        <v>0.45</v>
      </c>
      <c r="D34" s="8"/>
      <c r="E34" s="8"/>
      <c r="F34" s="8"/>
      <c r="G34" s="8"/>
      <c r="H34" s="8"/>
      <c r="I34" s="8">
        <f t="shared" ref="I34" si="66">I32+H33</f>
        <v>-111.05</v>
      </c>
    </row>
    <row r="35" spans="1:9" ht="7.15" customHeight="1">
      <c r="A35" s="7"/>
      <c r="B35" s="7"/>
      <c r="C35" s="7"/>
      <c r="D35" s="8">
        <f t="shared" ref="D35" si="67">A36-A34</f>
        <v>39.739999999999782</v>
      </c>
      <c r="E35" s="8">
        <f t="shared" ref="E35" si="68">ROUND(D35*(B34+B36)*0.5,2)</f>
        <v>25.23</v>
      </c>
      <c r="F35" s="8">
        <f t="shared" ref="F35" si="69">ROUND(D35*(C34+C36)*0.5,2)</f>
        <v>13.91</v>
      </c>
      <c r="G35" s="8">
        <f t="shared" ref="G35" si="70">MIN(E35,F35)</f>
        <v>13.91</v>
      </c>
      <c r="H35" s="8">
        <f t="shared" ref="H35" si="71">IF(F35&gt;E35,F35-E35,G35-E35)</f>
        <v>-11.32</v>
      </c>
      <c r="I35" s="8"/>
    </row>
    <row r="36" spans="1:9" ht="7.15" customHeight="1">
      <c r="A36" s="7">
        <v>6639.2</v>
      </c>
      <c r="B36" s="7">
        <v>0.6</v>
      </c>
      <c r="C36" s="7">
        <v>0.25</v>
      </c>
      <c r="D36" s="8"/>
      <c r="E36" s="8"/>
      <c r="F36" s="8"/>
      <c r="G36" s="8"/>
      <c r="H36" s="8"/>
      <c r="I36" s="8">
        <f t="shared" ref="I36" si="72">I34+H35</f>
        <v>-122.37</v>
      </c>
    </row>
    <row r="37" spans="1:9" ht="7.15" customHeight="1">
      <c r="A37" s="7"/>
      <c r="B37" s="7"/>
      <c r="C37" s="7"/>
      <c r="D37" s="8">
        <f t="shared" ref="D37" si="73">A38-A36</f>
        <v>10.800000000000182</v>
      </c>
      <c r="E37" s="8">
        <f t="shared" ref="E37" si="74">ROUND(D37*(B36+B38)*0.5,2)</f>
        <v>5.72</v>
      </c>
      <c r="F37" s="8">
        <f t="shared" ref="F37" si="75">ROUND(D37*(C36+C38)*0.5,2)</f>
        <v>2.7</v>
      </c>
      <c r="G37" s="8">
        <f t="shared" ref="G37" si="76">MIN(E37,F37)</f>
        <v>2.7</v>
      </c>
      <c r="H37" s="8">
        <f t="shared" ref="H37" si="77">IF(F37&gt;E37,F37-E37,G37-E37)</f>
        <v>-3.0199999999999996</v>
      </c>
      <c r="I37" s="8"/>
    </row>
    <row r="38" spans="1:9" ht="7.15" customHeight="1">
      <c r="A38" s="7">
        <v>6650</v>
      </c>
      <c r="B38" s="7">
        <v>0.46</v>
      </c>
      <c r="C38" s="7">
        <v>0.25</v>
      </c>
      <c r="D38" s="8"/>
      <c r="E38" s="8"/>
      <c r="F38" s="8"/>
      <c r="G38" s="8"/>
      <c r="H38" s="8"/>
      <c r="I38" s="8">
        <f t="shared" ref="I38" si="78">I36+H37</f>
        <v>-125.39</v>
      </c>
    </row>
    <row r="39" spans="1:9" ht="7.15" customHeight="1">
      <c r="A39" s="7"/>
      <c r="B39" s="7"/>
      <c r="C39" s="7"/>
      <c r="D39" s="8">
        <f t="shared" ref="D39" si="79">A40-A38</f>
        <v>50</v>
      </c>
      <c r="E39" s="8">
        <f t="shared" ref="E39" si="80">ROUND(D39*(B38+B40)*0.5,2)</f>
        <v>26</v>
      </c>
      <c r="F39" s="8">
        <f t="shared" ref="F39" si="81">ROUND(D39*(C38+C40)*0.5,2)</f>
        <v>17.5</v>
      </c>
      <c r="G39" s="8">
        <f t="shared" ref="G39" si="82">MIN(E39,F39)</f>
        <v>17.5</v>
      </c>
      <c r="H39" s="8">
        <f t="shared" ref="H39" si="83">IF(F39&gt;E39,F39-E39,G39-E39)</f>
        <v>-8.5</v>
      </c>
      <c r="I39" s="8"/>
    </row>
    <row r="40" spans="1:9" ht="7.15" customHeight="1">
      <c r="A40" s="7">
        <v>6700</v>
      </c>
      <c r="B40" s="7">
        <v>0.57999999999999996</v>
      </c>
      <c r="C40" s="7">
        <v>0.45</v>
      </c>
      <c r="D40" s="8"/>
      <c r="E40" s="8"/>
      <c r="F40" s="8"/>
      <c r="G40" s="8"/>
      <c r="H40" s="8"/>
      <c r="I40" s="8">
        <f t="shared" ref="I40" si="84">I38+H39</f>
        <v>-133.88999999999999</v>
      </c>
    </row>
    <row r="41" spans="1:9" ht="7.15" customHeight="1">
      <c r="A41" s="7"/>
      <c r="B41" s="7"/>
      <c r="C41" s="7"/>
      <c r="D41" s="8">
        <f t="shared" ref="D41" si="85">A42-A40</f>
        <v>50</v>
      </c>
      <c r="E41" s="8">
        <f t="shared" ref="E41" si="86">ROUND(D41*(B40+B42)*0.5,2)</f>
        <v>45.5</v>
      </c>
      <c r="F41" s="8">
        <f t="shared" ref="F41" si="87">ROUND(D41*(C40+C42)*0.5,2)</f>
        <v>26.5</v>
      </c>
      <c r="G41" s="8">
        <f t="shared" ref="G41" si="88">MIN(E41,F41)</f>
        <v>26.5</v>
      </c>
      <c r="H41" s="8">
        <f t="shared" ref="H41" si="89">IF(F41&gt;E41,F41-E41,G41-E41)</f>
        <v>-19</v>
      </c>
      <c r="I41" s="8"/>
    </row>
    <row r="42" spans="1:9" ht="7.15" customHeight="1">
      <c r="A42" s="7">
        <v>6750</v>
      </c>
      <c r="B42" s="7">
        <v>1.24</v>
      </c>
      <c r="C42" s="7">
        <v>0.61</v>
      </c>
      <c r="D42" s="8"/>
      <c r="E42" s="8"/>
      <c r="F42" s="8"/>
      <c r="G42" s="8"/>
      <c r="H42" s="8"/>
      <c r="I42" s="8">
        <f t="shared" ref="I42" si="90">I40+H41</f>
        <v>-152.88999999999999</v>
      </c>
    </row>
    <row r="43" spans="1:9" ht="7.15" customHeight="1">
      <c r="A43" s="7"/>
      <c r="B43" s="7"/>
      <c r="C43" s="7"/>
      <c r="D43" s="8">
        <f t="shared" ref="D43" si="91">A44-A42</f>
        <v>50</v>
      </c>
      <c r="E43" s="8">
        <f t="shared" ref="E43" si="92">ROUND(D43*(B42+B44)*0.5,2)</f>
        <v>40</v>
      </c>
      <c r="F43" s="8">
        <f t="shared" ref="F43" si="93">ROUND(D43*(C42+C44)*0.5,2)</f>
        <v>37.75</v>
      </c>
      <c r="G43" s="8">
        <f t="shared" ref="G43" si="94">MIN(E43,F43)</f>
        <v>37.75</v>
      </c>
      <c r="H43" s="8">
        <f t="shared" ref="H43" si="95">IF(F43&gt;E43,F43-E43,G43-E43)</f>
        <v>-2.25</v>
      </c>
      <c r="I43" s="8"/>
    </row>
    <row r="44" spans="1:9" ht="7.15" customHeight="1">
      <c r="A44" s="7">
        <v>6800</v>
      </c>
      <c r="B44" s="7">
        <v>0.36</v>
      </c>
      <c r="C44" s="7">
        <v>0.9</v>
      </c>
      <c r="D44" s="8"/>
      <c r="E44" s="8"/>
      <c r="F44" s="8"/>
      <c r="G44" s="8"/>
      <c r="H44" s="8"/>
      <c r="I44" s="8">
        <f t="shared" ref="I44:I62" si="96">I42+H43</f>
        <v>-155.13999999999999</v>
      </c>
    </row>
    <row r="45" spans="1:9" ht="7.15" customHeight="1">
      <c r="A45" s="7"/>
      <c r="B45" s="7"/>
      <c r="C45" s="7"/>
      <c r="D45" s="8">
        <f t="shared" ref="D45" si="97">A46-A44</f>
        <v>50</v>
      </c>
      <c r="E45" s="8">
        <f t="shared" ref="E45" si="98">ROUND(D45*(B44+B46)*0.5,2)</f>
        <v>19.5</v>
      </c>
      <c r="F45" s="8">
        <f t="shared" ref="F45" si="99">ROUND(D45*(C44+C46)*0.5,2)</f>
        <v>41</v>
      </c>
      <c r="G45" s="8">
        <f t="shared" ref="G45:G61" si="100">MIN(E45,F45)</f>
        <v>19.5</v>
      </c>
      <c r="H45" s="8">
        <f>IF(F45&gt;E45,F45-E45,G45-E45)</f>
        <v>21.5</v>
      </c>
      <c r="I45" s="8"/>
    </row>
    <row r="46" spans="1:9" ht="7.15" customHeight="1">
      <c r="A46" s="7">
        <v>6850</v>
      </c>
      <c r="B46" s="7">
        <v>0.42</v>
      </c>
      <c r="C46" s="7">
        <v>0.74</v>
      </c>
      <c r="D46" s="8"/>
      <c r="E46" s="8"/>
      <c r="F46" s="8"/>
      <c r="G46" s="8"/>
      <c r="H46" s="8"/>
      <c r="I46" s="8">
        <f t="shared" si="96"/>
        <v>-133.63999999999999</v>
      </c>
    </row>
    <row r="47" spans="1:9" ht="7.15" customHeight="1">
      <c r="A47" s="7"/>
      <c r="B47" s="7"/>
      <c r="C47" s="7"/>
      <c r="D47" s="8">
        <f t="shared" ref="D47" si="101">A48-A46</f>
        <v>50</v>
      </c>
      <c r="E47" s="8">
        <f t="shared" ref="E47" si="102">ROUND(D47*(B46+B48)*0.5,2)</f>
        <v>21.25</v>
      </c>
      <c r="F47" s="8">
        <f t="shared" ref="F47" si="103">ROUND(D47*(C46+C48)*0.5,2)</f>
        <v>26.75</v>
      </c>
      <c r="G47" s="8">
        <f t="shared" si="100"/>
        <v>21.25</v>
      </c>
      <c r="H47" s="8">
        <f t="shared" ref="H47" si="104">IF(F47&gt;E47,F47-E47,G47-E47)</f>
        <v>5.5</v>
      </c>
      <c r="I47" s="8"/>
    </row>
    <row r="48" spans="1:9" ht="7.15" customHeight="1">
      <c r="A48" s="7">
        <v>6900</v>
      </c>
      <c r="B48" s="7">
        <v>0.43</v>
      </c>
      <c r="C48" s="7">
        <v>0.33</v>
      </c>
      <c r="D48" s="8"/>
      <c r="E48" s="8"/>
      <c r="F48" s="8"/>
      <c r="G48" s="8"/>
      <c r="H48" s="8"/>
      <c r="I48" s="8">
        <f t="shared" si="96"/>
        <v>-128.13999999999999</v>
      </c>
    </row>
    <row r="49" spans="1:9" ht="7.15" customHeight="1">
      <c r="A49" s="7"/>
      <c r="B49" s="7"/>
      <c r="C49" s="7"/>
      <c r="D49" s="8">
        <f t="shared" ref="D49" si="105">A50-A48</f>
        <v>50</v>
      </c>
      <c r="E49" s="8">
        <f t="shared" ref="E49" si="106">ROUND(D49*(B48+B50)*0.5,2)</f>
        <v>21</v>
      </c>
      <c r="F49" s="8">
        <f t="shared" ref="F49" si="107">ROUND(D49*(C48+C50)*0.5,2)</f>
        <v>15.25</v>
      </c>
      <c r="G49" s="8">
        <f t="shared" si="100"/>
        <v>15.25</v>
      </c>
      <c r="H49" s="8">
        <f t="shared" ref="H49" si="108">IF(F49&gt;E49,F49-E49,G49-E49)</f>
        <v>-5.75</v>
      </c>
      <c r="I49" s="8"/>
    </row>
    <row r="50" spans="1:9" ht="7.15" customHeight="1">
      <c r="A50" s="7">
        <v>6950</v>
      </c>
      <c r="B50" s="7">
        <v>0.41</v>
      </c>
      <c r="C50" s="7">
        <v>0.28000000000000003</v>
      </c>
      <c r="D50" s="8"/>
      <c r="E50" s="8"/>
      <c r="F50" s="8"/>
      <c r="G50" s="8"/>
      <c r="H50" s="8"/>
      <c r="I50" s="8">
        <f t="shared" si="96"/>
        <v>-133.88999999999999</v>
      </c>
    </row>
    <row r="51" spans="1:9" ht="7.15" customHeight="1">
      <c r="A51" s="7"/>
      <c r="B51" s="7"/>
      <c r="C51" s="7"/>
      <c r="D51" s="8">
        <f t="shared" ref="D51" si="109">A52-A50</f>
        <v>50</v>
      </c>
      <c r="E51" s="8">
        <f t="shared" ref="E51" si="110">ROUND(D51*(B50+B52)*0.5,2)</f>
        <v>19</v>
      </c>
      <c r="F51" s="8">
        <f t="shared" ref="F51" si="111">ROUND(D51*(C50+C52)*0.5,2)</f>
        <v>18.5</v>
      </c>
      <c r="G51" s="8">
        <f t="shared" si="100"/>
        <v>18.5</v>
      </c>
      <c r="H51" s="8">
        <f t="shared" ref="H51" si="112">IF(F51&gt;E51,F51-E51,G51-E51)</f>
        <v>-0.5</v>
      </c>
      <c r="I51" s="8"/>
    </row>
    <row r="52" spans="1:9" ht="7.15" customHeight="1">
      <c r="A52" s="7">
        <v>7000</v>
      </c>
      <c r="B52" s="7">
        <v>0.35</v>
      </c>
      <c r="C52" s="7">
        <v>0.46</v>
      </c>
      <c r="D52" s="8"/>
      <c r="E52" s="8"/>
      <c r="F52" s="8"/>
      <c r="G52" s="8"/>
      <c r="H52" s="8"/>
      <c r="I52" s="8">
        <f t="shared" si="96"/>
        <v>-134.38999999999999</v>
      </c>
    </row>
    <row r="53" spans="1:9" ht="7.15" customHeight="1">
      <c r="A53" s="7"/>
      <c r="B53" s="7"/>
      <c r="C53" s="7"/>
      <c r="D53" s="8">
        <f t="shared" ref="D53" si="113">A54-A52</f>
        <v>50</v>
      </c>
      <c r="E53" s="8">
        <f t="shared" ref="E53" si="114">ROUND(D53*(B52+B54)*0.5,2)</f>
        <v>19.5</v>
      </c>
      <c r="F53" s="8">
        <f t="shared" ref="F53" si="115">ROUND(D53*(C52+C54)*0.5,2)</f>
        <v>27.75</v>
      </c>
      <c r="G53" s="8">
        <f t="shared" si="100"/>
        <v>19.5</v>
      </c>
      <c r="H53" s="8">
        <f t="shared" ref="H53" si="116">IF(F53&gt;E53,F53-E53,G53-E53)</f>
        <v>8.25</v>
      </c>
      <c r="I53" s="8"/>
    </row>
    <row r="54" spans="1:9" ht="7.15" customHeight="1">
      <c r="A54" s="7">
        <v>7050</v>
      </c>
      <c r="B54" s="7">
        <v>0.43</v>
      </c>
      <c r="C54" s="7">
        <v>0.65</v>
      </c>
      <c r="D54" s="8"/>
      <c r="E54" s="8"/>
      <c r="F54" s="8"/>
      <c r="G54" s="8"/>
      <c r="H54" s="8"/>
      <c r="I54" s="8">
        <f t="shared" si="96"/>
        <v>-126.13999999999999</v>
      </c>
    </row>
    <row r="55" spans="1:9" ht="7.15" customHeight="1">
      <c r="A55" s="7"/>
      <c r="B55" s="7"/>
      <c r="C55" s="7"/>
      <c r="D55" s="8">
        <f t="shared" ref="D55" si="117">A56-A54</f>
        <v>34</v>
      </c>
      <c r="E55" s="8">
        <f t="shared" ref="E55" si="118">ROUND(D55*(B54+B56)*0.5,2)</f>
        <v>12.58</v>
      </c>
      <c r="F55" s="8">
        <f t="shared" ref="F55" si="119">ROUND(D55*(C54+C56)*0.5,2)</f>
        <v>21.76</v>
      </c>
      <c r="G55" s="8">
        <f t="shared" si="100"/>
        <v>12.58</v>
      </c>
      <c r="H55" s="8">
        <f t="shared" ref="H55" si="120">IF(F55&gt;E55,F55-E55,G55-E55)</f>
        <v>9.1800000000000015</v>
      </c>
      <c r="I55" s="8"/>
    </row>
    <row r="56" spans="1:9" ht="7.15" customHeight="1">
      <c r="A56" s="7">
        <v>7084</v>
      </c>
      <c r="B56" s="7">
        <v>0.31</v>
      </c>
      <c r="C56" s="7">
        <v>0.63</v>
      </c>
      <c r="D56" s="8"/>
      <c r="E56" s="8"/>
      <c r="F56" s="8"/>
      <c r="G56" s="8"/>
      <c r="H56" s="8"/>
      <c r="I56" s="8">
        <f t="shared" si="96"/>
        <v>-116.95999999999998</v>
      </c>
    </row>
    <row r="57" spans="1:9" ht="7.15" customHeight="1">
      <c r="A57" s="14"/>
      <c r="B57" s="14"/>
      <c r="C57" s="14"/>
      <c r="D57" s="8">
        <f t="shared" ref="D57" si="121">A58-A56</f>
        <v>16</v>
      </c>
      <c r="E57" s="8">
        <f t="shared" ref="E57" si="122">ROUND(D57*(B56+B58)*0.5,2)</f>
        <v>5.44</v>
      </c>
      <c r="F57" s="8">
        <f t="shared" ref="F57" si="123">ROUND(D57*(C56+C58)*0.5,2)</f>
        <v>10.88</v>
      </c>
      <c r="G57" s="8">
        <f t="shared" si="100"/>
        <v>5.44</v>
      </c>
      <c r="H57" s="8">
        <f t="shared" ref="H57" si="124">IF(F57&gt;E57,F57-E57,G57-E57)</f>
        <v>5.44</v>
      </c>
      <c r="I57" s="8"/>
    </row>
    <row r="58" spans="1:9" ht="7.15" customHeight="1">
      <c r="A58" s="7">
        <v>7100</v>
      </c>
      <c r="B58" s="7">
        <v>0.37</v>
      </c>
      <c r="C58" s="7">
        <v>0.73</v>
      </c>
      <c r="D58" s="8"/>
      <c r="E58" s="8"/>
      <c r="F58" s="8"/>
      <c r="G58" s="8"/>
      <c r="H58" s="8"/>
      <c r="I58" s="8">
        <f t="shared" si="96"/>
        <v>-111.51999999999998</v>
      </c>
    </row>
    <row r="59" spans="1:9" ht="7.15" customHeight="1">
      <c r="A59" s="7"/>
      <c r="B59" s="7"/>
      <c r="C59" s="7"/>
      <c r="D59" s="8">
        <f t="shared" ref="D59" si="125">A60-A58</f>
        <v>50</v>
      </c>
      <c r="E59" s="8">
        <f t="shared" ref="E59" si="126">ROUND(D59*(B58+B60)*0.5,2)</f>
        <v>18.25</v>
      </c>
      <c r="F59" s="8">
        <f t="shared" ref="F59" si="127">ROUND(D59*(C58+C60)*0.5,2)</f>
        <v>35.5</v>
      </c>
      <c r="G59" s="8">
        <f t="shared" si="100"/>
        <v>18.25</v>
      </c>
      <c r="H59" s="8">
        <f t="shared" ref="H59" si="128">IF(F59&gt;E59,F59-E59,G59-E59)</f>
        <v>17.25</v>
      </c>
      <c r="I59" s="8"/>
    </row>
    <row r="60" spans="1:9" ht="7.15" customHeight="1">
      <c r="A60" s="7">
        <v>7150</v>
      </c>
      <c r="B60" s="7">
        <v>0.36</v>
      </c>
      <c r="C60" s="7">
        <v>0.69</v>
      </c>
      <c r="D60" s="8"/>
      <c r="E60" s="8"/>
      <c r="F60" s="8"/>
      <c r="G60" s="8"/>
      <c r="H60" s="8"/>
      <c r="I60" s="8">
        <f t="shared" si="96"/>
        <v>-94.269999999999982</v>
      </c>
    </row>
    <row r="61" spans="1:9" ht="7.15" customHeight="1">
      <c r="A61" s="7"/>
      <c r="B61" s="7"/>
      <c r="C61" s="7"/>
      <c r="D61" s="8">
        <f t="shared" ref="D61" si="129">A62-A60</f>
        <v>50</v>
      </c>
      <c r="E61" s="8">
        <f t="shared" ref="E61" si="130">ROUND(D61*(B60+B62)*0.5,2)</f>
        <v>16</v>
      </c>
      <c r="F61" s="8">
        <f t="shared" ref="F61" si="131">ROUND(D61*(C60+C62)*0.5,2)</f>
        <v>40</v>
      </c>
      <c r="G61" s="8">
        <f t="shared" si="100"/>
        <v>16</v>
      </c>
      <c r="H61" s="8">
        <f t="shared" ref="H61" si="132">IF(F61&gt;E61,F61-E61,G61-E61)</f>
        <v>24</v>
      </c>
      <c r="I61" s="8"/>
    </row>
    <row r="62" spans="1:9">
      <c r="A62" s="7">
        <v>7200</v>
      </c>
      <c r="B62" s="7">
        <v>0.28000000000000003</v>
      </c>
      <c r="C62" s="7">
        <v>0.91</v>
      </c>
      <c r="D62" s="8"/>
      <c r="E62" s="8"/>
      <c r="F62" s="8"/>
      <c r="G62" s="8"/>
      <c r="H62" s="8"/>
      <c r="I62" s="8">
        <f t="shared" si="96"/>
        <v>-70.269999999999982</v>
      </c>
    </row>
    <row r="63" spans="1:9" ht="11.25" customHeight="1">
      <c r="A63" s="7"/>
      <c r="B63" s="7"/>
      <c r="C63" s="7"/>
      <c r="D63" s="20"/>
      <c r="E63" s="21"/>
      <c r="F63" s="21"/>
      <c r="G63" s="21"/>
      <c r="H63" s="22"/>
      <c r="I63" s="8"/>
    </row>
    <row r="64" spans="1:9">
      <c r="A64" s="7" t="s">
        <v>13</v>
      </c>
      <c r="B64" s="14"/>
      <c r="C64" s="14"/>
      <c r="D64" s="15"/>
      <c r="E64" s="6">
        <f>SUM(E11:E62)</f>
        <v>452.61999999999995</v>
      </c>
      <c r="F64" s="6">
        <f t="shared" ref="F64:G64" si="133">SUM(F11:F62)</f>
        <v>382.34999999999997</v>
      </c>
      <c r="G64" s="6">
        <f t="shared" si="133"/>
        <v>291.23</v>
      </c>
      <c r="H64" s="4"/>
      <c r="I64" s="4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16" t="s">
        <v>16</v>
      </c>
      <c r="B66" s="17"/>
      <c r="C66" s="17"/>
      <c r="D66" s="5">
        <f>I62</f>
        <v>-70.269999999999982</v>
      </c>
      <c r="E66" s="5" t="s">
        <v>15</v>
      </c>
      <c r="F66" s="2"/>
      <c r="G66" s="2"/>
      <c r="H66" s="2"/>
      <c r="I66" s="2"/>
    </row>
    <row r="67" spans="1:9">
      <c r="A67" s="18" t="s">
        <v>14</v>
      </c>
      <c r="B67" s="19"/>
      <c r="C67" s="19"/>
      <c r="D67" s="19"/>
      <c r="E67" s="19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</sheetData>
  <mergeCells count="253">
    <mergeCell ref="H1:I1"/>
    <mergeCell ref="G21:G22"/>
    <mergeCell ref="H21:H22"/>
    <mergeCell ref="D23:D24"/>
    <mergeCell ref="E23:E24"/>
    <mergeCell ref="F23:F24"/>
    <mergeCell ref="G23:G24"/>
    <mergeCell ref="H23:H24"/>
    <mergeCell ref="D25:D26"/>
    <mergeCell ref="E25:E26"/>
    <mergeCell ref="F25:F26"/>
    <mergeCell ref="G25:G26"/>
    <mergeCell ref="H25:H26"/>
    <mergeCell ref="I26:I27"/>
    <mergeCell ref="D10:H10"/>
    <mergeCell ref="D27:D28"/>
    <mergeCell ref="E27:E28"/>
    <mergeCell ref="F27:F28"/>
    <mergeCell ref="G27:G28"/>
    <mergeCell ref="H27:H28"/>
    <mergeCell ref="D11:D12"/>
    <mergeCell ref="E11:E12"/>
    <mergeCell ref="F11:F12"/>
    <mergeCell ref="G11:G12"/>
    <mergeCell ref="H11:H12"/>
    <mergeCell ref="D13:D14"/>
    <mergeCell ref="E13:E14"/>
    <mergeCell ref="F13:F14"/>
    <mergeCell ref="G13:G14"/>
    <mergeCell ref="H13:H14"/>
    <mergeCell ref="D15:D16"/>
    <mergeCell ref="E15:E16"/>
    <mergeCell ref="F15:F16"/>
    <mergeCell ref="G15:G16"/>
    <mergeCell ref="H15:H16"/>
    <mergeCell ref="D17:D18"/>
    <mergeCell ref="E17:E18"/>
    <mergeCell ref="C20:C21"/>
    <mergeCell ref="B22:B23"/>
    <mergeCell ref="C22:C23"/>
    <mergeCell ref="B24:B25"/>
    <mergeCell ref="C24:C25"/>
    <mergeCell ref="I10:I11"/>
    <mergeCell ref="I12:I13"/>
    <mergeCell ref="I14:I15"/>
    <mergeCell ref="I16:I17"/>
    <mergeCell ref="I18:I19"/>
    <mergeCell ref="I20:I21"/>
    <mergeCell ref="I22:I23"/>
    <mergeCell ref="I24:I25"/>
    <mergeCell ref="F17:F18"/>
    <mergeCell ref="G17:G18"/>
    <mergeCell ref="H17:H18"/>
    <mergeCell ref="D19:D20"/>
    <mergeCell ref="E19:E20"/>
    <mergeCell ref="F19:F20"/>
    <mergeCell ref="G19:G20"/>
    <mergeCell ref="H19:H20"/>
    <mergeCell ref="D21:D22"/>
    <mergeCell ref="E21:E22"/>
    <mergeCell ref="F21:F22"/>
    <mergeCell ref="A64:D64"/>
    <mergeCell ref="A66:C66"/>
    <mergeCell ref="A67:E67"/>
    <mergeCell ref="I56:I57"/>
    <mergeCell ref="I58:I59"/>
    <mergeCell ref="I62:I63"/>
    <mergeCell ref="D57:D58"/>
    <mergeCell ref="E57:E58"/>
    <mergeCell ref="F57:F58"/>
    <mergeCell ref="G57:G58"/>
    <mergeCell ref="H57:H58"/>
    <mergeCell ref="A56:A57"/>
    <mergeCell ref="A58:A59"/>
    <mergeCell ref="A62:A63"/>
    <mergeCell ref="B56:B57"/>
    <mergeCell ref="C56:C57"/>
    <mergeCell ref="B58:B59"/>
    <mergeCell ref="C58:C59"/>
    <mergeCell ref="B62:B63"/>
    <mergeCell ref="I60:I61"/>
    <mergeCell ref="D63:H63"/>
    <mergeCell ref="C62:C63"/>
    <mergeCell ref="A60:A61"/>
    <mergeCell ref="B60:B61"/>
    <mergeCell ref="H51:H52"/>
    <mergeCell ref="E53:E54"/>
    <mergeCell ref="F53:F54"/>
    <mergeCell ref="G53:G54"/>
    <mergeCell ref="H53:H54"/>
    <mergeCell ref="E55:E56"/>
    <mergeCell ref="F55:F56"/>
    <mergeCell ref="G55:G56"/>
    <mergeCell ref="H55:H56"/>
    <mergeCell ref="A10:A11"/>
    <mergeCell ref="A12:A13"/>
    <mergeCell ref="A14:A15"/>
    <mergeCell ref="A16:A17"/>
    <mergeCell ref="A18:A19"/>
    <mergeCell ref="A20:A21"/>
    <mergeCell ref="A22:A23"/>
    <mergeCell ref="E29:E30"/>
    <mergeCell ref="F29:F30"/>
    <mergeCell ref="A24:A25"/>
    <mergeCell ref="A26:A27"/>
    <mergeCell ref="B26:B27"/>
    <mergeCell ref="C26:C27"/>
    <mergeCell ref="B10:B11"/>
    <mergeCell ref="C10:C11"/>
    <mergeCell ref="B12:B13"/>
    <mergeCell ref="C12:C13"/>
    <mergeCell ref="B14:B15"/>
    <mergeCell ref="C14:C15"/>
    <mergeCell ref="B16:B17"/>
    <mergeCell ref="C16:C17"/>
    <mergeCell ref="B18:B19"/>
    <mergeCell ref="C18:C19"/>
    <mergeCell ref="B20:B21"/>
    <mergeCell ref="A3:I3"/>
    <mergeCell ref="B5:C5"/>
    <mergeCell ref="E5:F5"/>
    <mergeCell ref="A9:I9"/>
    <mergeCell ref="A5:A7"/>
    <mergeCell ref="D5:D6"/>
    <mergeCell ref="G5:G6"/>
    <mergeCell ref="H5:H6"/>
    <mergeCell ref="I5:I6"/>
    <mergeCell ref="A36:A37"/>
    <mergeCell ref="A38:A39"/>
    <mergeCell ref="A40:A41"/>
    <mergeCell ref="A28:A29"/>
    <mergeCell ref="B28:B29"/>
    <mergeCell ref="C28:C29"/>
    <mergeCell ref="A30:A31"/>
    <mergeCell ref="B30:B31"/>
    <mergeCell ref="D29:D30"/>
    <mergeCell ref="C36:C37"/>
    <mergeCell ref="C38:C39"/>
    <mergeCell ref="C40:C41"/>
    <mergeCell ref="B36:B37"/>
    <mergeCell ref="B38:B39"/>
    <mergeCell ref="B40:B41"/>
    <mergeCell ref="B32:B33"/>
    <mergeCell ref="B34:B35"/>
    <mergeCell ref="A32:A33"/>
    <mergeCell ref="A34:A35"/>
    <mergeCell ref="H29:H30"/>
    <mergeCell ref="D31:D32"/>
    <mergeCell ref="E31:E32"/>
    <mergeCell ref="F31:F32"/>
    <mergeCell ref="G31:G32"/>
    <mergeCell ref="H31:H32"/>
    <mergeCell ref="C30:C31"/>
    <mergeCell ref="C32:C33"/>
    <mergeCell ref="F33:F34"/>
    <mergeCell ref="C34:C35"/>
    <mergeCell ref="G33:G34"/>
    <mergeCell ref="H33:H34"/>
    <mergeCell ref="D33:D34"/>
    <mergeCell ref="E33:E34"/>
    <mergeCell ref="E43:E44"/>
    <mergeCell ref="E45:E46"/>
    <mergeCell ref="E47:E48"/>
    <mergeCell ref="C50:C51"/>
    <mergeCell ref="D37:D38"/>
    <mergeCell ref="E37:E38"/>
    <mergeCell ref="G29:G30"/>
    <mergeCell ref="E51:E52"/>
    <mergeCell ref="F51:F52"/>
    <mergeCell ref="G51:G52"/>
    <mergeCell ref="C52:C53"/>
    <mergeCell ref="F37:F38"/>
    <mergeCell ref="G37:G38"/>
    <mergeCell ref="A52:A53"/>
    <mergeCell ref="A54:A55"/>
    <mergeCell ref="B52:B53"/>
    <mergeCell ref="B54:B55"/>
    <mergeCell ref="C54:C55"/>
    <mergeCell ref="B50:B51"/>
    <mergeCell ref="B42:B43"/>
    <mergeCell ref="B44:B45"/>
    <mergeCell ref="B46:B47"/>
    <mergeCell ref="B48:B49"/>
    <mergeCell ref="C48:C49"/>
    <mergeCell ref="A44:A45"/>
    <mergeCell ref="A46:A47"/>
    <mergeCell ref="A48:A49"/>
    <mergeCell ref="A50:A51"/>
    <mergeCell ref="A42:A43"/>
    <mergeCell ref="C42:C43"/>
    <mergeCell ref="C44:C45"/>
    <mergeCell ref="C46:C47"/>
    <mergeCell ref="H37:H38"/>
    <mergeCell ref="D35:D36"/>
    <mergeCell ref="E35:E36"/>
    <mergeCell ref="F35:F36"/>
    <mergeCell ref="G35:G36"/>
    <mergeCell ref="H35:H36"/>
    <mergeCell ref="D41:D42"/>
    <mergeCell ref="E41:E42"/>
    <mergeCell ref="F41:F42"/>
    <mergeCell ref="G41:G42"/>
    <mergeCell ref="H41:H42"/>
    <mergeCell ref="D39:D40"/>
    <mergeCell ref="E39:E40"/>
    <mergeCell ref="F39:F40"/>
    <mergeCell ref="G39:G40"/>
    <mergeCell ref="H39:H40"/>
    <mergeCell ref="I38:I39"/>
    <mergeCell ref="I40:I41"/>
    <mergeCell ref="I42:I43"/>
    <mergeCell ref="I44:I45"/>
    <mergeCell ref="I46:I47"/>
    <mergeCell ref="I28:I29"/>
    <mergeCell ref="I30:I31"/>
    <mergeCell ref="I32:I33"/>
    <mergeCell ref="I34:I35"/>
    <mergeCell ref="I36:I37"/>
    <mergeCell ref="I48:I49"/>
    <mergeCell ref="I50:I51"/>
    <mergeCell ref="I52:I53"/>
    <mergeCell ref="I54:I55"/>
    <mergeCell ref="D43:D44"/>
    <mergeCell ref="D45:D46"/>
    <mergeCell ref="D47:D48"/>
    <mergeCell ref="D49:D50"/>
    <mergeCell ref="D51:D52"/>
    <mergeCell ref="D53:D54"/>
    <mergeCell ref="D55:D56"/>
    <mergeCell ref="F43:F44"/>
    <mergeCell ref="G43:G44"/>
    <mergeCell ref="H43:H44"/>
    <mergeCell ref="F45:F46"/>
    <mergeCell ref="G45:G46"/>
    <mergeCell ref="H45:H46"/>
    <mergeCell ref="F47:F48"/>
    <mergeCell ref="G47:G48"/>
    <mergeCell ref="H47:H48"/>
    <mergeCell ref="E49:E50"/>
    <mergeCell ref="F49:F50"/>
    <mergeCell ref="G49:G50"/>
    <mergeCell ref="H49:H50"/>
    <mergeCell ref="C60:C61"/>
    <mergeCell ref="D59:D60"/>
    <mergeCell ref="E59:E60"/>
    <mergeCell ref="F59:F60"/>
    <mergeCell ref="G59:G60"/>
    <mergeCell ref="H59:H60"/>
    <mergeCell ref="D61:D62"/>
    <mergeCell ref="E61:E62"/>
    <mergeCell ref="F61:F62"/>
    <mergeCell ref="G61:G62"/>
    <mergeCell ref="H61:H62"/>
  </mergeCells>
  <pageMargins left="0.9055118110236221" right="0.70866141732283472" top="0.74803149606299213" bottom="0.35433070866141736" header="0" footer="0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Arkusz1!ziemne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Płotkowiak</dc:creator>
  <cp:lastModifiedBy>User</cp:lastModifiedBy>
  <cp:lastPrinted>2015-11-30T10:06:31Z</cp:lastPrinted>
  <dcterms:created xsi:type="dcterms:W3CDTF">2012-12-02T07:45:58Z</dcterms:created>
  <dcterms:modified xsi:type="dcterms:W3CDTF">2015-11-30T10:09:08Z</dcterms:modified>
</cp:coreProperties>
</file>