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27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Arkusz1!$A$1:$I$90</definedName>
    <definedName name="ziemne" localSheetId="0">Arkusz1!$A$2:$I$91</definedName>
  </definedNames>
  <calcPr calcId="145621"/>
</workbook>
</file>

<file path=xl/calcChain.xml><?xml version="1.0" encoding="utf-8"?>
<calcChain xmlns="http://schemas.openxmlformats.org/spreadsheetml/2006/main">
  <c r="D78" i="1" l="1"/>
  <c r="E78" i="1" s="1"/>
  <c r="D80" i="1"/>
  <c r="E80" i="1" s="1"/>
  <c r="D82" i="1"/>
  <c r="E82" i="1" s="1"/>
  <c r="D84" i="1"/>
  <c r="E84" i="1" s="1"/>
  <c r="D62" i="1"/>
  <c r="E62" i="1" s="1"/>
  <c r="D64" i="1"/>
  <c r="E64" i="1" s="1"/>
  <c r="F64" i="1"/>
  <c r="D66" i="1"/>
  <c r="E66" i="1" s="1"/>
  <c r="F66" i="1"/>
  <c r="D68" i="1"/>
  <c r="E68" i="1" s="1"/>
  <c r="F68" i="1"/>
  <c r="D70" i="1"/>
  <c r="E70" i="1" s="1"/>
  <c r="F70" i="1"/>
  <c r="D72" i="1"/>
  <c r="E72" i="1"/>
  <c r="F72" i="1"/>
  <c r="D74" i="1"/>
  <c r="E74" i="1" s="1"/>
  <c r="D76" i="1"/>
  <c r="E76" i="1" s="1"/>
  <c r="F76" i="1"/>
  <c r="D10" i="1"/>
  <c r="E10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6" i="1"/>
  <c r="E26" i="1" s="1"/>
  <c r="D60" i="1"/>
  <c r="E60" i="1" s="1"/>
  <c r="D58" i="1"/>
  <c r="E58" i="1" s="1"/>
  <c r="D30" i="1"/>
  <c r="E30" i="1" s="1"/>
  <c r="D32" i="1"/>
  <c r="E32" i="1" s="1"/>
  <c r="D34" i="1"/>
  <c r="F34" i="1" s="1"/>
  <c r="D36" i="1"/>
  <c r="F36" i="1" s="1"/>
  <c r="D38" i="1"/>
  <c r="E38" i="1" s="1"/>
  <c r="D40" i="1"/>
  <c r="E40" i="1" s="1"/>
  <c r="D42" i="1"/>
  <c r="F42" i="1" s="1"/>
  <c r="D44" i="1"/>
  <c r="F44" i="1" s="1"/>
  <c r="D46" i="1"/>
  <c r="E46" i="1" s="1"/>
  <c r="D48" i="1"/>
  <c r="E48" i="1" s="1"/>
  <c r="D50" i="1"/>
  <c r="F50" i="1" s="1"/>
  <c r="D52" i="1"/>
  <c r="F52" i="1" s="1"/>
  <c r="D54" i="1"/>
  <c r="E54" i="1" s="1"/>
  <c r="D56" i="1"/>
  <c r="E56" i="1" s="1"/>
  <c r="D28" i="1"/>
  <c r="F28" i="1" s="1"/>
  <c r="G68" i="1" l="1"/>
  <c r="G76" i="1"/>
  <c r="F62" i="1"/>
  <c r="F60" i="1"/>
  <c r="F74" i="1"/>
  <c r="G72" i="1"/>
  <c r="G64" i="1"/>
  <c r="G60" i="1"/>
  <c r="F84" i="1"/>
  <c r="G84" i="1" s="1"/>
  <c r="F82" i="1"/>
  <c r="G82" i="1" s="1"/>
  <c r="H82" i="1" s="1"/>
  <c r="F80" i="1"/>
  <c r="G80" i="1" s="1"/>
  <c r="H80" i="1" s="1"/>
  <c r="F78" i="1"/>
  <c r="G78" i="1" s="1"/>
  <c r="H78" i="1" s="1"/>
  <c r="H76" i="1"/>
  <c r="H72" i="1"/>
  <c r="H68" i="1"/>
  <c r="H64" i="1"/>
  <c r="G74" i="1"/>
  <c r="H74" i="1" s="1"/>
  <c r="G70" i="1"/>
  <c r="H70" i="1" s="1"/>
  <c r="G66" i="1"/>
  <c r="H66" i="1" s="1"/>
  <c r="G62" i="1"/>
  <c r="H62" i="1" s="1"/>
  <c r="H60" i="1"/>
  <c r="F26" i="1"/>
  <c r="G26" i="1" s="1"/>
  <c r="H26" i="1" s="1"/>
  <c r="F24" i="1"/>
  <c r="G24" i="1" s="1"/>
  <c r="H24" i="1" s="1"/>
  <c r="F22" i="1"/>
  <c r="F20" i="1"/>
  <c r="G20" i="1" s="1"/>
  <c r="H20" i="1" s="1"/>
  <c r="F18" i="1"/>
  <c r="G18" i="1" s="1"/>
  <c r="H18" i="1" s="1"/>
  <c r="F16" i="1"/>
  <c r="G16" i="1" s="1"/>
  <c r="H16" i="1" s="1"/>
  <c r="F14" i="1"/>
  <c r="G14" i="1" s="1"/>
  <c r="H14" i="1" s="1"/>
  <c r="F12" i="1"/>
  <c r="G12" i="1" s="1"/>
  <c r="H12" i="1" s="1"/>
  <c r="F10" i="1"/>
  <c r="G22" i="1"/>
  <c r="H22" i="1" s="1"/>
  <c r="G10" i="1"/>
  <c r="F58" i="1"/>
  <c r="F56" i="1"/>
  <c r="F54" i="1"/>
  <c r="E52" i="1"/>
  <c r="G52" i="1" s="1"/>
  <c r="E50" i="1"/>
  <c r="G50" i="1" s="1"/>
  <c r="F48" i="1"/>
  <c r="G48" i="1" s="1"/>
  <c r="F46" i="1"/>
  <c r="E44" i="1"/>
  <c r="E42" i="1"/>
  <c r="G42" i="1" s="1"/>
  <c r="F40" i="1"/>
  <c r="F38" i="1"/>
  <c r="E36" i="1"/>
  <c r="E34" i="1"/>
  <c r="G34" i="1" s="1"/>
  <c r="F32" i="1"/>
  <c r="G32" i="1" s="1"/>
  <c r="F30" i="1"/>
  <c r="E28" i="1"/>
  <c r="E87" i="1" s="1"/>
  <c r="G38" i="1"/>
  <c r="G36" i="1"/>
  <c r="F87" i="1" l="1"/>
  <c r="H84" i="1"/>
  <c r="G56" i="1"/>
  <c r="H56" i="1" s="1"/>
  <c r="H10" i="1"/>
  <c r="I11" i="1" s="1"/>
  <c r="I13" i="1" s="1"/>
  <c r="I15" i="1" s="1"/>
  <c r="I17" i="1" s="1"/>
  <c r="I19" i="1" s="1"/>
  <c r="I21" i="1" s="1"/>
  <c r="I23" i="1" s="1"/>
  <c r="I25" i="1" s="1"/>
  <c r="I27" i="1" s="1"/>
  <c r="G30" i="1"/>
  <c r="H30" i="1" s="1"/>
  <c r="G40" i="1"/>
  <c r="H40" i="1" s="1"/>
  <c r="G44" i="1"/>
  <c r="H44" i="1" s="1"/>
  <c r="H38" i="1"/>
  <c r="H42" i="1"/>
  <c r="H50" i="1"/>
  <c r="H32" i="1"/>
  <c r="H36" i="1"/>
  <c r="H48" i="1"/>
  <c r="G58" i="1"/>
  <c r="H58" i="1" s="1"/>
  <c r="H52" i="1"/>
  <c r="H34" i="1"/>
  <c r="G46" i="1"/>
  <c r="H46" i="1" s="1"/>
  <c r="G54" i="1"/>
  <c r="H54" i="1" s="1"/>
  <c r="G28" i="1"/>
  <c r="G87" i="1" s="1"/>
  <c r="H28" i="1" l="1"/>
  <c r="I29" i="1" s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I51" i="1" s="1"/>
  <c r="I53" i="1" s="1"/>
  <c r="I55" i="1" s="1"/>
  <c r="I57" i="1" s="1"/>
  <c r="I59" i="1" l="1"/>
  <c r="I61" i="1" s="1"/>
  <c r="I63" i="1" l="1"/>
  <c r="I65" i="1" s="1"/>
  <c r="I67" i="1" s="1"/>
  <c r="I69" i="1" s="1"/>
  <c r="I71" i="1" s="1"/>
  <c r="I73" i="1" s="1"/>
  <c r="I75" i="1" s="1"/>
  <c r="I77" i="1" s="1"/>
  <c r="I79" i="1" s="1"/>
  <c r="I81" i="1" s="1"/>
  <c r="I83" i="1" s="1"/>
  <c r="I85" i="1" s="1"/>
  <c r="D89" i="1" s="1"/>
</calcChain>
</file>

<file path=xl/connections.xml><?xml version="1.0" encoding="utf-8"?>
<connections xmlns="http://schemas.openxmlformats.org/spreadsheetml/2006/main">
  <connection id="1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<sst xmlns="http://schemas.openxmlformats.org/spreadsheetml/2006/main" count="25" uniqueCount="18">
  <si>
    <t>TABELA ROBÓT ZIEMNYCH</t>
  </si>
  <si>
    <t>Pikietaż</t>
  </si>
  <si>
    <t>Powierzchnie</t>
  </si>
  <si>
    <t>Odległość</t>
  </si>
  <si>
    <t>Objętości</t>
  </si>
  <si>
    <t>Zużycie na miejscu</t>
  </si>
  <si>
    <t>Nadmiar (*)</t>
  </si>
  <si>
    <t>Bilans</t>
  </si>
  <si>
    <t>N</t>
  </si>
  <si>
    <t>W</t>
  </si>
  <si>
    <t>m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</si>
  <si>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</si>
  <si>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</si>
  <si>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RAZEM:</t>
  </si>
  <si>
    <t>(*) - wartości ujemne NASYP dodatnie WYKOP</t>
  </si>
  <si>
    <r>
      <t>m</t>
    </r>
    <r>
      <rPr>
        <b/>
        <vertAlign val="superscript"/>
        <sz val="10"/>
        <color theme="1"/>
        <rFont val="Czcionka tekstu podstawowego"/>
        <charset val="238"/>
      </rPr>
      <t>3</t>
    </r>
  </si>
  <si>
    <t>Nadmiar:  NASYP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</si>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</sst>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vertAlign val="superscript"/>
      <sz val="10"/>
      <color theme="1"/>
      <name val="Czcionka tekstu podstawowego"/>
      <charset val="238"/>
    </font>
    <font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" fontId="2" fillId="0" borderId="6" xfId="0" applyNumberFormat="1" applyFont="1" applyBorder="1" applyAlignment="1"/>
    <xf numFmtId="4" fontId="2" fillId="0" borderId="2" xfId="0" applyNumberFormat="1" applyFont="1" applyBorder="1" applyAlignment="1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4" fontId="2" fillId="0" borderId="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ziemn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22" workbookViewId="0">
      <selection activeCell="H1" sqref="H1:I1"/>
    </sheetView>
  </sheetViews>
  <sheetFormatPr defaultRowHeight="14.25"/>
  <cols>
    <col min="1" max="1" width="7.75" customWidth="1"/>
    <col min="2" max="2" width="7.5" customWidth="1"/>
    <col min="3" max="3" width="6.375" customWidth="1"/>
    <col min="4" max="4" width="9.5" customWidth="1"/>
    <col min="5" max="5" width="8.75" customWidth="1"/>
    <col min="6" max="6" width="7.875" bestFit="1" customWidth="1"/>
    <col min="7" max="7" width="8.5" customWidth="1"/>
    <col min="8" max="8" width="9.625" customWidth="1"/>
    <col min="9" max="9" width="8" bestFit="1" customWidth="1"/>
    <col min="10" max="10" width="6.625" customWidth="1"/>
    <col min="11" max="11" width="6.875" customWidth="1"/>
  </cols>
  <sheetData>
    <row r="1" spans="1:9">
      <c r="H1" s="28" t="s">
        <v>17</v>
      </c>
      <c r="I1" s="19"/>
    </row>
    <row r="2" spans="1:9" ht="43.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ht="14.1" customHeight="1">
      <c r="A3" s="1"/>
      <c r="B3" s="1"/>
      <c r="C3" s="1"/>
      <c r="D3" s="1"/>
      <c r="E3" s="1"/>
      <c r="F3" s="1"/>
      <c r="G3" s="1"/>
      <c r="H3" s="1"/>
      <c r="I3" s="1"/>
    </row>
    <row r="4" spans="1:9" ht="14.1" customHeight="1">
      <c r="A4" s="12" t="s">
        <v>1</v>
      </c>
      <c r="B4" s="12" t="s">
        <v>2</v>
      </c>
      <c r="C4" s="12"/>
      <c r="D4" s="12" t="s">
        <v>3</v>
      </c>
      <c r="E4" s="12" t="s">
        <v>4</v>
      </c>
      <c r="F4" s="12"/>
      <c r="G4" s="12" t="s">
        <v>5</v>
      </c>
      <c r="H4" s="12" t="s">
        <v>6</v>
      </c>
      <c r="I4" s="12" t="s">
        <v>7</v>
      </c>
    </row>
    <row r="5" spans="1:9" ht="14.1" customHeight="1">
      <c r="A5" s="12"/>
      <c r="B5" s="3" t="s">
        <v>8</v>
      </c>
      <c r="C5" s="3" t="s">
        <v>9</v>
      </c>
      <c r="D5" s="12"/>
      <c r="E5" s="3" t="s">
        <v>8</v>
      </c>
      <c r="F5" s="3" t="s">
        <v>9</v>
      </c>
      <c r="G5" s="12"/>
      <c r="H5" s="12"/>
      <c r="I5" s="12"/>
    </row>
    <row r="6" spans="1:9" ht="14.1" customHeight="1">
      <c r="A6" s="12"/>
      <c r="B6" s="3" t="s">
        <v>11</v>
      </c>
      <c r="C6" s="3" t="s">
        <v>11</v>
      </c>
      <c r="D6" s="3" t="s">
        <v>10</v>
      </c>
      <c r="E6" s="3" t="s">
        <v>12</v>
      </c>
      <c r="F6" s="3" t="s">
        <v>12</v>
      </c>
      <c r="G6" s="3" t="s">
        <v>12</v>
      </c>
      <c r="H6" s="3" t="s">
        <v>12</v>
      </c>
      <c r="I6" s="3" t="s">
        <v>12</v>
      </c>
    </row>
    <row r="7" spans="1:9" ht="12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</row>
    <row r="8" spans="1:9" ht="8.1" customHeight="1">
      <c r="A8" s="13"/>
      <c r="B8" s="13"/>
      <c r="C8" s="13"/>
      <c r="D8" s="13"/>
      <c r="E8" s="13"/>
      <c r="F8" s="13"/>
      <c r="G8" s="13"/>
      <c r="H8" s="13"/>
      <c r="I8" s="13"/>
    </row>
    <row r="9" spans="1:9" ht="8.1" customHeight="1">
      <c r="A9" s="10">
        <v>900</v>
      </c>
      <c r="B9" s="14">
        <v>0.31</v>
      </c>
      <c r="C9" s="14">
        <v>0.22</v>
      </c>
      <c r="D9" s="22"/>
      <c r="E9" s="23"/>
      <c r="F9" s="23"/>
      <c r="G9" s="23"/>
      <c r="H9" s="24"/>
      <c r="I9" s="9">
        <v>0</v>
      </c>
    </row>
    <row r="10" spans="1:9" ht="8.1" customHeight="1">
      <c r="A10" s="10"/>
      <c r="B10" s="15"/>
      <c r="C10" s="15"/>
      <c r="D10" s="9">
        <f t="shared" ref="D10" si="0">A11-A9</f>
        <v>25.67999999999995</v>
      </c>
      <c r="E10" s="9">
        <f t="shared" ref="E10" si="1">ROUND(D10*(B9+B11)*0.5,2)</f>
        <v>16.309999999999999</v>
      </c>
      <c r="F10" s="9">
        <f t="shared" ref="F10" si="2">ROUND(D10*(C9+C11)*0.5,2)</f>
        <v>5.26</v>
      </c>
      <c r="G10" s="9">
        <f t="shared" ref="G10" si="3">MIN(E10,F10)</f>
        <v>5.26</v>
      </c>
      <c r="H10" s="9">
        <f t="shared" ref="H10" si="4">IF(F10&gt;E10,F10-E10,G10-E10)</f>
        <v>-11.049999999999999</v>
      </c>
      <c r="I10" s="9"/>
    </row>
    <row r="11" spans="1:9" ht="8.1" customHeight="1">
      <c r="A11" s="10">
        <v>925.68</v>
      </c>
      <c r="B11" s="14">
        <v>0.96</v>
      </c>
      <c r="C11" s="14">
        <v>0.19</v>
      </c>
      <c r="D11" s="9"/>
      <c r="E11" s="9"/>
      <c r="F11" s="9"/>
      <c r="G11" s="9"/>
      <c r="H11" s="9"/>
      <c r="I11" s="9">
        <f t="shared" ref="I11" si="5">I9+H10</f>
        <v>-11.049999999999999</v>
      </c>
    </row>
    <row r="12" spans="1:9" ht="8.1" customHeight="1">
      <c r="A12" s="10"/>
      <c r="B12" s="15"/>
      <c r="C12" s="15"/>
      <c r="D12" s="9">
        <f t="shared" ref="D12" si="6">A13-A11</f>
        <v>24.32000000000005</v>
      </c>
      <c r="E12" s="9">
        <f t="shared" ref="E12" si="7">ROUND(D12*(B11+B13)*0.5,2)</f>
        <v>22.25</v>
      </c>
      <c r="F12" s="9">
        <f t="shared" ref="F12" si="8">ROUND(D12*(C11+C13)*0.5,2)</f>
        <v>7.05</v>
      </c>
      <c r="G12" s="9">
        <f t="shared" ref="G12" si="9">MIN(E12,F12)</f>
        <v>7.05</v>
      </c>
      <c r="H12" s="9">
        <f t="shared" ref="H12" si="10">IF(F12&gt;E12,F12-E12,G12-E12)</f>
        <v>-15.2</v>
      </c>
      <c r="I12" s="9"/>
    </row>
    <row r="13" spans="1:9" ht="8.1" customHeight="1">
      <c r="A13" s="10">
        <v>950</v>
      </c>
      <c r="B13" s="14">
        <v>0.87</v>
      </c>
      <c r="C13" s="14">
        <v>0.39</v>
      </c>
      <c r="D13" s="9"/>
      <c r="E13" s="9"/>
      <c r="F13" s="9"/>
      <c r="G13" s="9"/>
      <c r="H13" s="9"/>
      <c r="I13" s="9">
        <f t="shared" ref="I13" si="11">I11+H12</f>
        <v>-26.25</v>
      </c>
    </row>
    <row r="14" spans="1:9" ht="8.1" customHeight="1">
      <c r="A14" s="10"/>
      <c r="B14" s="15"/>
      <c r="C14" s="15"/>
      <c r="D14" s="9">
        <f t="shared" ref="D14" si="12">A15-A13</f>
        <v>12.32000000000005</v>
      </c>
      <c r="E14" s="9">
        <f t="shared" ref="E14" si="13">ROUND(D14*(B13+B15)*0.5,2)</f>
        <v>9.42</v>
      </c>
      <c r="F14" s="9">
        <f t="shared" ref="F14" si="14">ROUND(D14*(C13+C15)*0.5,2)</f>
        <v>5.24</v>
      </c>
      <c r="G14" s="9">
        <f t="shared" ref="G14" si="15">MIN(E14,F14)</f>
        <v>5.24</v>
      </c>
      <c r="H14" s="9">
        <f t="shared" ref="H14" si="16">IF(F14&gt;E14,F14-E14,G14-E14)</f>
        <v>-4.18</v>
      </c>
      <c r="I14" s="9"/>
    </row>
    <row r="15" spans="1:9" ht="8.1" customHeight="1">
      <c r="A15" s="10">
        <v>962.32</v>
      </c>
      <c r="B15" s="14">
        <v>0.66</v>
      </c>
      <c r="C15" s="14">
        <v>0.46</v>
      </c>
      <c r="D15" s="9"/>
      <c r="E15" s="9"/>
      <c r="F15" s="9"/>
      <c r="G15" s="9"/>
      <c r="H15" s="9"/>
      <c r="I15" s="9">
        <f t="shared" ref="I15" si="17">I13+H14</f>
        <v>-30.43</v>
      </c>
    </row>
    <row r="16" spans="1:9" ht="8.1" customHeight="1">
      <c r="A16" s="10"/>
      <c r="B16" s="15"/>
      <c r="C16" s="15"/>
      <c r="D16" s="9">
        <f t="shared" ref="D16" si="18">A17-A15</f>
        <v>36.639999999999986</v>
      </c>
      <c r="E16" s="9">
        <f t="shared" ref="E16" si="19">ROUND(D16*(B15+B17)*0.5,2)</f>
        <v>27.11</v>
      </c>
      <c r="F16" s="9">
        <f t="shared" ref="F16" si="20">ROUND(D16*(C15+C17)*0.5,2)</f>
        <v>17.22</v>
      </c>
      <c r="G16" s="9">
        <f t="shared" ref="G16" si="21">MIN(E16,F16)</f>
        <v>17.22</v>
      </c>
      <c r="H16" s="9">
        <f t="shared" ref="H16" si="22">IF(F16&gt;E16,F16-E16,G16-E16)</f>
        <v>-9.89</v>
      </c>
      <c r="I16" s="9"/>
    </row>
    <row r="17" spans="1:9" ht="8.1" customHeight="1">
      <c r="A17" s="10">
        <v>998.96</v>
      </c>
      <c r="B17" s="14">
        <v>0.82</v>
      </c>
      <c r="C17" s="14">
        <v>0.48</v>
      </c>
      <c r="D17" s="9"/>
      <c r="E17" s="9"/>
      <c r="F17" s="9"/>
      <c r="G17" s="9"/>
      <c r="H17" s="9"/>
      <c r="I17" s="9">
        <f t="shared" ref="I17" si="23">I15+H16</f>
        <v>-40.32</v>
      </c>
    </row>
    <row r="18" spans="1:9" ht="8.1" customHeight="1">
      <c r="A18" s="10"/>
      <c r="B18" s="15"/>
      <c r="C18" s="15"/>
      <c r="D18" s="9">
        <f t="shared" ref="D18" si="24">A19-A17</f>
        <v>1.0399999999999636</v>
      </c>
      <c r="E18" s="9">
        <f t="shared" ref="E18" si="25">ROUND(D18*(B17+B19)*0.5,2)</f>
        <v>0.93</v>
      </c>
      <c r="F18" s="9">
        <f t="shared" ref="F18" si="26">ROUND(D18*(C17+C19)*0.5,2)</f>
        <v>0.46</v>
      </c>
      <c r="G18" s="9">
        <f t="shared" ref="G18" si="27">MIN(E18,F18)</f>
        <v>0.46</v>
      </c>
      <c r="H18" s="9">
        <f t="shared" ref="H18" si="28">IF(F18&gt;E18,F18-E18,G18-E18)</f>
        <v>-0.47000000000000003</v>
      </c>
      <c r="I18" s="9"/>
    </row>
    <row r="19" spans="1:9" ht="8.1" customHeight="1">
      <c r="A19" s="10">
        <v>1000</v>
      </c>
      <c r="B19" s="14">
        <v>0.97</v>
      </c>
      <c r="C19" s="14">
        <v>0.4</v>
      </c>
      <c r="D19" s="9"/>
      <c r="E19" s="9"/>
      <c r="F19" s="9"/>
      <c r="G19" s="9"/>
      <c r="H19" s="9"/>
      <c r="I19" s="9">
        <f t="shared" ref="I19" si="29">I17+H18</f>
        <v>-40.79</v>
      </c>
    </row>
    <row r="20" spans="1:9" ht="8.1" customHeight="1">
      <c r="A20" s="10"/>
      <c r="B20" s="15"/>
      <c r="C20" s="15"/>
      <c r="D20" s="9">
        <f t="shared" ref="D20" si="30">A21-A19</f>
        <v>50</v>
      </c>
      <c r="E20" s="9">
        <f t="shared" ref="E20" si="31">ROUND(D20*(B19+B21)*0.5,2)</f>
        <v>32.5</v>
      </c>
      <c r="F20" s="9">
        <f t="shared" ref="F20" si="32">ROUND(D20*(C19+C21)*0.5,2)</f>
        <v>29.75</v>
      </c>
      <c r="G20" s="9">
        <f t="shared" ref="G20" si="33">MIN(E20,F20)</f>
        <v>29.75</v>
      </c>
      <c r="H20" s="9">
        <f t="shared" ref="H20" si="34">IF(F20&gt;E20,F20-E20,G20-E20)</f>
        <v>-2.75</v>
      </c>
      <c r="I20" s="9"/>
    </row>
    <row r="21" spans="1:9" ht="8.1" customHeight="1">
      <c r="A21" s="10">
        <v>1050</v>
      </c>
      <c r="B21" s="14">
        <v>0.33</v>
      </c>
      <c r="C21" s="14">
        <v>0.79</v>
      </c>
      <c r="D21" s="9"/>
      <c r="E21" s="9"/>
      <c r="F21" s="9"/>
      <c r="G21" s="9"/>
      <c r="H21" s="9"/>
      <c r="I21" s="9">
        <f t="shared" ref="I21" si="35">I19+H20</f>
        <v>-43.54</v>
      </c>
    </row>
    <row r="22" spans="1:9" ht="8.1" customHeight="1">
      <c r="A22" s="10"/>
      <c r="B22" s="15"/>
      <c r="C22" s="15"/>
      <c r="D22" s="9">
        <f t="shared" ref="D22" si="36">A23-A21</f>
        <v>50</v>
      </c>
      <c r="E22" s="9">
        <f t="shared" ref="E22" si="37">ROUND(D22*(B21+B23)*0.5,2)</f>
        <v>24.5</v>
      </c>
      <c r="F22" s="9">
        <f t="shared" ref="F22" si="38">ROUND(D22*(C21+C23)*0.5,2)</f>
        <v>35.25</v>
      </c>
      <c r="G22" s="9">
        <f t="shared" ref="G22" si="39">MIN(E22,F22)</f>
        <v>24.5</v>
      </c>
      <c r="H22" s="9">
        <f t="shared" ref="H22" si="40">IF(F22&gt;E22,F22-E22,G22-E22)</f>
        <v>10.75</v>
      </c>
      <c r="I22" s="9"/>
    </row>
    <row r="23" spans="1:9" ht="8.1" customHeight="1">
      <c r="A23" s="10">
        <v>1100</v>
      </c>
      <c r="B23" s="14">
        <v>0.65</v>
      </c>
      <c r="C23" s="14">
        <v>0.62</v>
      </c>
      <c r="D23" s="9"/>
      <c r="E23" s="9"/>
      <c r="F23" s="9"/>
      <c r="G23" s="9"/>
      <c r="H23" s="9"/>
      <c r="I23" s="9">
        <f t="shared" ref="I23" si="41">I21+H22</f>
        <v>-32.79</v>
      </c>
    </row>
    <row r="24" spans="1:9" ht="8.1" customHeight="1">
      <c r="A24" s="10"/>
      <c r="B24" s="15"/>
      <c r="C24" s="15"/>
      <c r="D24" s="9">
        <f t="shared" ref="D24" si="42">A25-A23</f>
        <v>42.960000000000036</v>
      </c>
      <c r="E24" s="9">
        <f t="shared" ref="E24" si="43">ROUND(D24*(B23+B25)*0.5,2)</f>
        <v>27.71</v>
      </c>
      <c r="F24" s="9">
        <f t="shared" ref="F24" si="44">ROUND(D24*(C23+C25)*0.5,2)</f>
        <v>27.28</v>
      </c>
      <c r="G24" s="9">
        <f t="shared" ref="G24" si="45">MIN(E24,F24)</f>
        <v>27.28</v>
      </c>
      <c r="H24" s="9">
        <f t="shared" ref="H24" si="46">IF(F24&gt;E24,F24-E24,G24-E24)</f>
        <v>-0.42999999999999972</v>
      </c>
      <c r="I24" s="9"/>
    </row>
    <row r="25" spans="1:9" ht="8.1" customHeight="1">
      <c r="A25" s="10">
        <v>1142.96</v>
      </c>
      <c r="B25" s="14">
        <v>0.64</v>
      </c>
      <c r="C25" s="14">
        <v>0.65</v>
      </c>
      <c r="D25" s="9"/>
      <c r="E25" s="9"/>
      <c r="F25" s="9"/>
      <c r="G25" s="9"/>
      <c r="H25" s="9"/>
      <c r="I25" s="9">
        <f t="shared" ref="I25" si="47">I23+H24</f>
        <v>-33.22</v>
      </c>
    </row>
    <row r="26" spans="1:9" ht="7.15" customHeight="1">
      <c r="A26" s="10"/>
      <c r="B26" s="15"/>
      <c r="C26" s="15"/>
      <c r="D26" s="9">
        <f t="shared" ref="D26" si="48">A27-A25</f>
        <v>7.0399999999999636</v>
      </c>
      <c r="E26" s="9">
        <f t="shared" ref="E26" si="49">ROUND(D26*(B25+B27)*0.5,2)</f>
        <v>4.4400000000000004</v>
      </c>
      <c r="F26" s="9">
        <f t="shared" ref="F26" si="50">ROUND(D26*(C25+C27)*0.5,2)</f>
        <v>4.6100000000000003</v>
      </c>
      <c r="G26" s="9">
        <f t="shared" ref="G26" si="51">MIN(E26,F26)</f>
        <v>4.4400000000000004</v>
      </c>
      <c r="H26" s="9">
        <f t="shared" ref="H26" si="52">IF(F26&gt;E26,F26-E26,G26-E26)</f>
        <v>0.16999999999999993</v>
      </c>
      <c r="I26" s="9"/>
    </row>
    <row r="27" spans="1:9" ht="7.15" customHeight="1">
      <c r="A27" s="10">
        <v>1150</v>
      </c>
      <c r="B27" s="10">
        <v>0.62</v>
      </c>
      <c r="C27" s="10">
        <v>0.66</v>
      </c>
      <c r="D27" s="9"/>
      <c r="E27" s="9"/>
      <c r="F27" s="9"/>
      <c r="G27" s="9"/>
      <c r="H27" s="9"/>
      <c r="I27" s="9">
        <f t="shared" ref="I27" si="53">I25+H26</f>
        <v>-33.049999999999997</v>
      </c>
    </row>
    <row r="28" spans="1:9" ht="7.15" customHeight="1">
      <c r="A28" s="10"/>
      <c r="B28" s="10"/>
      <c r="C28" s="10"/>
      <c r="D28" s="9">
        <f>A29-A27</f>
        <v>31.440000000000055</v>
      </c>
      <c r="E28" s="9">
        <f>ROUND(D28*(B27+B29)*0.5,2)</f>
        <v>21.06</v>
      </c>
      <c r="F28" s="9">
        <f>ROUND(D28*(C27+C29)*0.5,2)</f>
        <v>19.18</v>
      </c>
      <c r="G28" s="9">
        <f>MIN(E28,F28)</f>
        <v>19.18</v>
      </c>
      <c r="H28" s="9">
        <f t="shared" ref="H28" si="54">IF(F28&gt;E28,F28-E28,G28-E28)</f>
        <v>-1.879999999999999</v>
      </c>
      <c r="I28" s="9"/>
    </row>
    <row r="29" spans="1:9" ht="7.15" customHeight="1">
      <c r="A29" s="10">
        <v>1181.44</v>
      </c>
      <c r="B29" s="10">
        <v>0.72</v>
      </c>
      <c r="C29" s="10">
        <v>0.56000000000000005</v>
      </c>
      <c r="D29" s="9"/>
      <c r="E29" s="9"/>
      <c r="F29" s="9"/>
      <c r="G29" s="9"/>
      <c r="H29" s="9"/>
      <c r="I29" s="9">
        <f>I27+H28</f>
        <v>-34.929999999999993</v>
      </c>
    </row>
    <row r="30" spans="1:9" ht="7.15" customHeight="1">
      <c r="A30" s="10"/>
      <c r="B30" s="10"/>
      <c r="C30" s="10"/>
      <c r="D30" s="9">
        <f t="shared" ref="D30" si="55">A31-A29</f>
        <v>18.559999999999945</v>
      </c>
      <c r="E30" s="9">
        <f t="shared" ref="E30" si="56">ROUND(D30*(B29+B31)*0.5,2)</f>
        <v>12.9</v>
      </c>
      <c r="F30" s="9">
        <f t="shared" ref="F30" si="57">ROUND(D30*(C29+C31)*0.5,2)</f>
        <v>10.119999999999999</v>
      </c>
      <c r="G30" s="9">
        <f t="shared" ref="G30" si="58">MIN(E30,F30)</f>
        <v>10.119999999999999</v>
      </c>
      <c r="H30" s="9">
        <f t="shared" ref="H30" si="59">IF(F30&gt;E30,F30-E30,G30-E30)</f>
        <v>-2.7800000000000011</v>
      </c>
      <c r="I30" s="9"/>
    </row>
    <row r="31" spans="1:9" ht="7.15" customHeight="1">
      <c r="A31" s="10">
        <v>1200</v>
      </c>
      <c r="B31" s="10">
        <v>0.67</v>
      </c>
      <c r="C31" s="10">
        <v>0.53</v>
      </c>
      <c r="D31" s="9"/>
      <c r="E31" s="9"/>
      <c r="F31" s="9"/>
      <c r="G31" s="9"/>
      <c r="H31" s="9"/>
      <c r="I31" s="9">
        <f t="shared" ref="I31" si="60">I29+H30</f>
        <v>-37.709999999999994</v>
      </c>
    </row>
    <row r="32" spans="1:9" ht="7.15" customHeight="1">
      <c r="A32" s="10"/>
      <c r="B32" s="10"/>
      <c r="C32" s="10"/>
      <c r="D32" s="9">
        <f t="shared" ref="D32" si="61">A33-A31</f>
        <v>19.920000000000073</v>
      </c>
      <c r="E32" s="9">
        <f t="shared" ref="E32" si="62">ROUND(D32*(B31+B33)*0.5,2)</f>
        <v>12.15</v>
      </c>
      <c r="F32" s="9">
        <f t="shared" ref="F32" si="63">ROUND(D32*(C31+C33)*0.5,2)</f>
        <v>12.05</v>
      </c>
      <c r="G32" s="9">
        <f t="shared" ref="G32" si="64">MIN(E32,F32)</f>
        <v>12.05</v>
      </c>
      <c r="H32" s="9">
        <f t="shared" ref="H32" si="65">IF(F32&gt;E32,F32-E32,G32-E32)</f>
        <v>-9.9999999999999645E-2</v>
      </c>
      <c r="I32" s="9"/>
    </row>
    <row r="33" spans="1:9" ht="7.15" customHeight="1">
      <c r="A33" s="10">
        <v>1219.92</v>
      </c>
      <c r="B33" s="10">
        <v>0.55000000000000004</v>
      </c>
      <c r="C33" s="10">
        <v>0.68</v>
      </c>
      <c r="D33" s="9"/>
      <c r="E33" s="9"/>
      <c r="F33" s="9"/>
      <c r="G33" s="9"/>
      <c r="H33" s="9"/>
      <c r="I33" s="9">
        <f t="shared" ref="I33" si="66">I31+H32</f>
        <v>-37.809999999999995</v>
      </c>
    </row>
    <row r="34" spans="1:9" ht="7.15" customHeight="1">
      <c r="A34" s="10"/>
      <c r="B34" s="10"/>
      <c r="C34" s="10"/>
      <c r="D34" s="9">
        <f t="shared" ref="D34" si="67">A35-A33</f>
        <v>30.079999999999927</v>
      </c>
      <c r="E34" s="9">
        <f t="shared" ref="E34" si="68">ROUND(D34*(B33+B35)*0.5,2)</f>
        <v>17.75</v>
      </c>
      <c r="F34" s="9">
        <f t="shared" ref="F34" si="69">ROUND(D34*(C33+C35)*0.5,2)</f>
        <v>19.55</v>
      </c>
      <c r="G34" s="9">
        <f t="shared" ref="G34" si="70">MIN(E34,F34)</f>
        <v>17.75</v>
      </c>
      <c r="H34" s="9">
        <f t="shared" ref="H34" si="71">IF(F34&gt;E34,F34-E34,G34-E34)</f>
        <v>1.8000000000000007</v>
      </c>
      <c r="I34" s="9"/>
    </row>
    <row r="35" spans="1:9" ht="7.15" customHeight="1">
      <c r="A35" s="10">
        <v>1250</v>
      </c>
      <c r="B35" s="10">
        <v>0.63</v>
      </c>
      <c r="C35" s="10">
        <v>0.62</v>
      </c>
      <c r="D35" s="9"/>
      <c r="E35" s="9"/>
      <c r="F35" s="9"/>
      <c r="G35" s="9"/>
      <c r="H35" s="9"/>
      <c r="I35" s="9">
        <f t="shared" ref="I35" si="72">I33+H34</f>
        <v>-36.009999999999991</v>
      </c>
    </row>
    <row r="36" spans="1:9" ht="7.15" customHeight="1">
      <c r="A36" s="10"/>
      <c r="B36" s="10"/>
      <c r="C36" s="10"/>
      <c r="D36" s="9">
        <f t="shared" ref="D36" si="73">A37-A35</f>
        <v>50</v>
      </c>
      <c r="E36" s="9">
        <f t="shared" ref="E36" si="74">ROUND(D36*(B35+B37)*0.5,2)</f>
        <v>36.75</v>
      </c>
      <c r="F36" s="9">
        <f t="shared" ref="F36" si="75">ROUND(D36*(C35+C37)*0.5,2)</f>
        <v>29</v>
      </c>
      <c r="G36" s="9">
        <f t="shared" ref="G36" si="76">MIN(E36,F36)</f>
        <v>29</v>
      </c>
      <c r="H36" s="9">
        <f t="shared" ref="H36" si="77">IF(F36&gt;E36,F36-E36,G36-E36)</f>
        <v>-7.75</v>
      </c>
      <c r="I36" s="9"/>
    </row>
    <row r="37" spans="1:9" ht="7.15" customHeight="1">
      <c r="A37" s="10">
        <v>1300</v>
      </c>
      <c r="B37" s="10">
        <v>0.84</v>
      </c>
      <c r="C37" s="10">
        <v>0.54</v>
      </c>
      <c r="D37" s="9"/>
      <c r="E37" s="9"/>
      <c r="F37" s="9"/>
      <c r="G37" s="9"/>
      <c r="H37" s="9"/>
      <c r="I37" s="9">
        <f t="shared" ref="I37" si="78">I35+H36</f>
        <v>-43.759999999999991</v>
      </c>
    </row>
    <row r="38" spans="1:9" ht="7.15" customHeight="1">
      <c r="A38" s="10"/>
      <c r="B38" s="10"/>
      <c r="C38" s="10"/>
      <c r="D38" s="9">
        <f t="shared" ref="D38" si="79">A39-A37</f>
        <v>9</v>
      </c>
      <c r="E38" s="9">
        <f t="shared" ref="E38" si="80">ROUND(D38*(B37+B39)*0.5,2)</f>
        <v>8.7799999999999994</v>
      </c>
      <c r="F38" s="9">
        <f t="shared" ref="F38" si="81">ROUND(D38*(C37+C39)*0.5,2)</f>
        <v>5.36</v>
      </c>
      <c r="G38" s="9">
        <f t="shared" ref="G38" si="82">MIN(E38,F38)</f>
        <v>5.36</v>
      </c>
      <c r="H38" s="9">
        <f t="shared" ref="H38" si="83">IF(F38&gt;E38,F38-E38,G38-E38)</f>
        <v>-3.419999999999999</v>
      </c>
      <c r="I38" s="9"/>
    </row>
    <row r="39" spans="1:9" ht="7.15" customHeight="1">
      <c r="A39" s="10">
        <v>1309</v>
      </c>
      <c r="B39" s="10">
        <v>1.1100000000000001</v>
      </c>
      <c r="C39" s="10">
        <v>0.65</v>
      </c>
      <c r="D39" s="9"/>
      <c r="E39" s="9"/>
      <c r="F39" s="9"/>
      <c r="G39" s="9"/>
      <c r="H39" s="9"/>
      <c r="I39" s="9">
        <f t="shared" ref="I39" si="84">I37+H38</f>
        <v>-47.179999999999993</v>
      </c>
    </row>
    <row r="40" spans="1:9" ht="7.15" customHeight="1">
      <c r="A40" s="10"/>
      <c r="B40" s="10"/>
      <c r="C40" s="10"/>
      <c r="D40" s="9">
        <f t="shared" ref="D40" si="85">A41-A39</f>
        <v>41</v>
      </c>
      <c r="E40" s="9">
        <f t="shared" ref="E40" si="86">ROUND(D40*(B39+B41)*0.5,2)</f>
        <v>45.31</v>
      </c>
      <c r="F40" s="9">
        <f t="shared" ref="F40" si="87">ROUND(D40*(C39+C41)*0.5,2)</f>
        <v>27.68</v>
      </c>
      <c r="G40" s="9">
        <f t="shared" ref="G40" si="88">MIN(E40,F40)</f>
        <v>27.68</v>
      </c>
      <c r="H40" s="9">
        <f t="shared" ref="H40" si="89">IF(F40&gt;E40,F40-E40,G40-E40)</f>
        <v>-17.630000000000003</v>
      </c>
      <c r="I40" s="9"/>
    </row>
    <row r="41" spans="1:9" ht="7.15" customHeight="1">
      <c r="A41" s="10">
        <v>1350</v>
      </c>
      <c r="B41" s="10">
        <v>1.1000000000000001</v>
      </c>
      <c r="C41" s="10">
        <v>0.7</v>
      </c>
      <c r="D41" s="9"/>
      <c r="E41" s="9"/>
      <c r="F41" s="9"/>
      <c r="G41" s="9"/>
      <c r="H41" s="9"/>
      <c r="I41" s="9">
        <f t="shared" ref="I41" si="90">I39+H40</f>
        <v>-64.81</v>
      </c>
    </row>
    <row r="42" spans="1:9" ht="7.15" customHeight="1">
      <c r="A42" s="10"/>
      <c r="B42" s="10"/>
      <c r="C42" s="10"/>
      <c r="D42" s="9">
        <f t="shared" ref="D42" si="91">A43-A41</f>
        <v>50</v>
      </c>
      <c r="E42" s="9">
        <f t="shared" ref="E42" si="92">ROUND(D42*(B41+B43)*0.5,2)</f>
        <v>56.75</v>
      </c>
      <c r="F42" s="9">
        <f t="shared" ref="F42" si="93">ROUND(D42*(C41+C43)*0.5,2)</f>
        <v>37.75</v>
      </c>
      <c r="G42" s="9">
        <f t="shared" ref="G42" si="94">MIN(E42,F42)</f>
        <v>37.75</v>
      </c>
      <c r="H42" s="9">
        <f t="shared" ref="H42" si="95">IF(F42&gt;E42,F42-E42,G42-E42)</f>
        <v>-19</v>
      </c>
      <c r="I42" s="9"/>
    </row>
    <row r="43" spans="1:9" ht="7.15" customHeight="1">
      <c r="A43" s="10">
        <v>1400</v>
      </c>
      <c r="B43" s="10">
        <v>1.17</v>
      </c>
      <c r="C43" s="10">
        <v>0.81</v>
      </c>
      <c r="D43" s="9"/>
      <c r="E43" s="9"/>
      <c r="F43" s="9"/>
      <c r="G43" s="9"/>
      <c r="H43" s="9"/>
      <c r="I43" s="9">
        <f t="shared" ref="I43:I85" si="96">I41+H42</f>
        <v>-83.81</v>
      </c>
    </row>
    <row r="44" spans="1:9" ht="7.15" customHeight="1">
      <c r="A44" s="10"/>
      <c r="B44" s="10"/>
      <c r="C44" s="10"/>
      <c r="D44" s="9">
        <f t="shared" ref="D44" si="97">A45-A43</f>
        <v>32.25</v>
      </c>
      <c r="E44" s="9">
        <f t="shared" ref="E44" si="98">ROUND(D44*(B43+B45)*0.5,2)</f>
        <v>25.16</v>
      </c>
      <c r="F44" s="9">
        <f t="shared" ref="F44" si="99">ROUND(D44*(C43+C45)*0.5,2)</f>
        <v>26.61</v>
      </c>
      <c r="G44" s="9">
        <f t="shared" ref="G44:G60" si="100">MIN(E44,F44)</f>
        <v>25.16</v>
      </c>
      <c r="H44" s="9">
        <f>IF(F44&gt;E44,F44-E44,G44-E44)</f>
        <v>1.4499999999999993</v>
      </c>
      <c r="I44" s="9"/>
    </row>
    <row r="45" spans="1:9" ht="7.15" customHeight="1">
      <c r="A45" s="10">
        <v>1432.25</v>
      </c>
      <c r="B45" s="10">
        <v>0.39</v>
      </c>
      <c r="C45" s="10">
        <v>0.84</v>
      </c>
      <c r="D45" s="9"/>
      <c r="E45" s="9"/>
      <c r="F45" s="9"/>
      <c r="G45" s="9"/>
      <c r="H45" s="9"/>
      <c r="I45" s="9">
        <f t="shared" si="96"/>
        <v>-82.36</v>
      </c>
    </row>
    <row r="46" spans="1:9" ht="7.15" customHeight="1">
      <c r="A46" s="10"/>
      <c r="B46" s="10"/>
      <c r="C46" s="10"/>
      <c r="D46" s="9">
        <f t="shared" ref="D46" si="101">A47-A45</f>
        <v>17.75</v>
      </c>
      <c r="E46" s="9">
        <f t="shared" ref="E46" si="102">ROUND(D46*(B45+B47)*0.5,2)</f>
        <v>8.34</v>
      </c>
      <c r="F46" s="9">
        <f t="shared" ref="F46" si="103">ROUND(D46*(C45+C47)*0.5,2)</f>
        <v>13.93</v>
      </c>
      <c r="G46" s="9">
        <f t="shared" si="100"/>
        <v>8.34</v>
      </c>
      <c r="H46" s="9">
        <f t="shared" ref="H46" si="104">IF(F46&gt;E46,F46-E46,G46-E46)</f>
        <v>5.59</v>
      </c>
      <c r="I46" s="9"/>
    </row>
    <row r="47" spans="1:9" ht="7.15" customHeight="1">
      <c r="A47" s="10">
        <v>1450</v>
      </c>
      <c r="B47" s="10">
        <v>0.55000000000000004</v>
      </c>
      <c r="C47" s="10">
        <v>0.73</v>
      </c>
      <c r="D47" s="9"/>
      <c r="E47" s="9"/>
      <c r="F47" s="9"/>
      <c r="G47" s="9"/>
      <c r="H47" s="9"/>
      <c r="I47" s="9">
        <f t="shared" si="96"/>
        <v>-76.77</v>
      </c>
    </row>
    <row r="48" spans="1:9" ht="7.15" customHeight="1">
      <c r="A48" s="10"/>
      <c r="B48" s="10"/>
      <c r="C48" s="10"/>
      <c r="D48" s="9">
        <f t="shared" ref="D48" si="105">A49-A47</f>
        <v>50</v>
      </c>
      <c r="E48" s="9">
        <f t="shared" ref="E48" si="106">ROUND(D48*(B47+B49)*0.5,2)</f>
        <v>25.75</v>
      </c>
      <c r="F48" s="9">
        <f t="shared" ref="F48" si="107">ROUND(D48*(C47+C49)*0.5,2)</f>
        <v>39.25</v>
      </c>
      <c r="G48" s="9">
        <f t="shared" si="100"/>
        <v>25.75</v>
      </c>
      <c r="H48" s="9">
        <f t="shared" ref="H48" si="108">IF(F48&gt;E48,F48-E48,G48-E48)</f>
        <v>13.5</v>
      </c>
      <c r="I48" s="9"/>
    </row>
    <row r="49" spans="1:9" ht="7.15" customHeight="1">
      <c r="A49" s="10">
        <v>1500</v>
      </c>
      <c r="B49" s="10">
        <v>0.48</v>
      </c>
      <c r="C49" s="10">
        <v>0.84</v>
      </c>
      <c r="D49" s="9"/>
      <c r="E49" s="9"/>
      <c r="F49" s="9"/>
      <c r="G49" s="9"/>
      <c r="H49" s="9"/>
      <c r="I49" s="9">
        <f t="shared" si="96"/>
        <v>-63.269999999999996</v>
      </c>
    </row>
    <row r="50" spans="1:9" ht="7.15" customHeight="1">
      <c r="A50" s="10"/>
      <c r="B50" s="10"/>
      <c r="C50" s="10"/>
      <c r="D50" s="9">
        <f t="shared" ref="D50" si="109">A51-A49</f>
        <v>2.4900000000000091</v>
      </c>
      <c r="E50" s="9">
        <f t="shared" ref="E50" si="110">ROUND(D50*(B49+B51)*0.5,2)</f>
        <v>1.1599999999999999</v>
      </c>
      <c r="F50" s="9">
        <f t="shared" ref="F50" si="111">ROUND(D50*(C49+C51)*0.5,2)</f>
        <v>2</v>
      </c>
      <c r="G50" s="9">
        <f t="shared" si="100"/>
        <v>1.1599999999999999</v>
      </c>
      <c r="H50" s="9">
        <f t="shared" ref="H50" si="112">IF(F50&gt;E50,F50-E50,G50-E50)</f>
        <v>0.84000000000000008</v>
      </c>
      <c r="I50" s="9"/>
    </row>
    <row r="51" spans="1:9" ht="7.15" customHeight="1">
      <c r="A51" s="10">
        <v>1502.49</v>
      </c>
      <c r="B51" s="10">
        <v>0.45</v>
      </c>
      <c r="C51" s="10">
        <v>0.77</v>
      </c>
      <c r="D51" s="9"/>
      <c r="E51" s="9"/>
      <c r="F51" s="9"/>
      <c r="G51" s="9"/>
      <c r="H51" s="9"/>
      <c r="I51" s="9">
        <f t="shared" si="96"/>
        <v>-62.429999999999993</v>
      </c>
    </row>
    <row r="52" spans="1:9" ht="7.15" customHeight="1">
      <c r="A52" s="10"/>
      <c r="B52" s="10"/>
      <c r="C52" s="10"/>
      <c r="D52" s="9">
        <f t="shared" ref="D52" si="113">A53-A51</f>
        <v>30.690000000000055</v>
      </c>
      <c r="E52" s="9">
        <f t="shared" ref="E52" si="114">ROUND(D52*(B51+B53)*0.5,2)</f>
        <v>22.56</v>
      </c>
      <c r="F52" s="9">
        <f t="shared" ref="F52" si="115">ROUND(D52*(C51+C53)*0.5,2)</f>
        <v>18.57</v>
      </c>
      <c r="G52" s="9">
        <f t="shared" si="100"/>
        <v>18.57</v>
      </c>
      <c r="H52" s="9">
        <f t="shared" ref="H52" si="116">IF(F52&gt;E52,F52-E52,G52-E52)</f>
        <v>-3.9899999999999984</v>
      </c>
      <c r="I52" s="9"/>
    </row>
    <row r="53" spans="1:9" ht="7.15" customHeight="1">
      <c r="A53" s="10">
        <v>1533.18</v>
      </c>
      <c r="B53" s="10">
        <v>1.02</v>
      </c>
      <c r="C53" s="10">
        <v>0.44</v>
      </c>
      <c r="D53" s="9"/>
      <c r="E53" s="9"/>
      <c r="F53" s="9"/>
      <c r="G53" s="9"/>
      <c r="H53" s="9"/>
      <c r="I53" s="9">
        <f t="shared" si="96"/>
        <v>-66.419999999999987</v>
      </c>
    </row>
    <row r="54" spans="1:9" ht="7.15" customHeight="1">
      <c r="A54" s="10"/>
      <c r="B54" s="10"/>
      <c r="C54" s="10"/>
      <c r="D54" s="9">
        <f t="shared" ref="D54" si="117">A55-A53</f>
        <v>16.819999999999936</v>
      </c>
      <c r="E54" s="9">
        <f t="shared" ref="E54" si="118">ROUND(D54*(B53+B55)*0.5,2)</f>
        <v>17.32</v>
      </c>
      <c r="F54" s="9">
        <f t="shared" ref="F54" si="119">ROUND(D54*(C53+C55)*0.5,2)</f>
        <v>7.57</v>
      </c>
      <c r="G54" s="9">
        <f t="shared" si="100"/>
        <v>7.57</v>
      </c>
      <c r="H54" s="9">
        <f t="shared" ref="H54" si="120">IF(F54&gt;E54,F54-E54,G54-E54)</f>
        <v>-9.75</v>
      </c>
      <c r="I54" s="9"/>
    </row>
    <row r="55" spans="1:9" ht="7.15" customHeight="1">
      <c r="A55" s="10">
        <v>1550</v>
      </c>
      <c r="B55" s="10">
        <v>1.04</v>
      </c>
      <c r="C55" s="10">
        <v>0.46</v>
      </c>
      <c r="D55" s="9"/>
      <c r="E55" s="9"/>
      <c r="F55" s="9"/>
      <c r="G55" s="9"/>
      <c r="H55" s="9"/>
      <c r="I55" s="9">
        <f t="shared" si="96"/>
        <v>-76.169999999999987</v>
      </c>
    </row>
    <row r="56" spans="1:9" ht="7.15" customHeight="1">
      <c r="A56" s="16"/>
      <c r="B56" s="16"/>
      <c r="C56" s="16"/>
      <c r="D56" s="9">
        <f t="shared" ref="D56" si="121">A57-A55</f>
        <v>22.970000000000027</v>
      </c>
      <c r="E56" s="9">
        <f t="shared" ref="E56" si="122">ROUND(D56*(B55+B57)*0.5,2)</f>
        <v>23.89</v>
      </c>
      <c r="F56" s="9">
        <f t="shared" ref="F56" si="123">ROUND(D56*(C55+C57)*0.5,2)</f>
        <v>14.13</v>
      </c>
      <c r="G56" s="9">
        <f t="shared" si="100"/>
        <v>14.13</v>
      </c>
      <c r="H56" s="9">
        <f t="shared" ref="H56" si="124">IF(F56&gt;E56,F56-E56,G56-E56)</f>
        <v>-9.76</v>
      </c>
      <c r="I56" s="9"/>
    </row>
    <row r="57" spans="1:9" ht="7.15" customHeight="1">
      <c r="A57" s="10">
        <v>1572.97</v>
      </c>
      <c r="B57" s="10">
        <v>1.04</v>
      </c>
      <c r="C57" s="10">
        <v>0.77</v>
      </c>
      <c r="D57" s="9"/>
      <c r="E57" s="9"/>
      <c r="F57" s="9"/>
      <c r="G57" s="9"/>
      <c r="H57" s="9"/>
      <c r="I57" s="9">
        <f t="shared" si="96"/>
        <v>-85.929999999999993</v>
      </c>
    </row>
    <row r="58" spans="1:9" ht="7.15" customHeight="1">
      <c r="A58" s="10"/>
      <c r="B58" s="10"/>
      <c r="C58" s="10"/>
      <c r="D58" s="9">
        <f t="shared" ref="D58" si="125">A59-A57</f>
        <v>19.789999999999964</v>
      </c>
      <c r="E58" s="9">
        <f t="shared" ref="E58" si="126">ROUND(D58*(B57+B59)*0.5,2)</f>
        <v>17.809999999999999</v>
      </c>
      <c r="F58" s="9">
        <f t="shared" ref="F58" si="127">ROUND(D58*(C57+C59)*0.5,2)</f>
        <v>14.55</v>
      </c>
      <c r="G58" s="9">
        <f t="shared" si="100"/>
        <v>14.55</v>
      </c>
      <c r="H58" s="9">
        <f t="shared" ref="H58" si="128">IF(F58&gt;E58,F58-E58,G58-E58)</f>
        <v>-3.259999999999998</v>
      </c>
      <c r="I58" s="9"/>
    </row>
    <row r="59" spans="1:9" ht="7.15" customHeight="1">
      <c r="A59" s="10">
        <v>1592.76</v>
      </c>
      <c r="B59" s="10">
        <v>0.76</v>
      </c>
      <c r="C59" s="10">
        <v>0.7</v>
      </c>
      <c r="D59" s="9"/>
      <c r="E59" s="9"/>
      <c r="F59" s="9"/>
      <c r="G59" s="9"/>
      <c r="H59" s="9"/>
      <c r="I59" s="9">
        <f t="shared" si="96"/>
        <v>-89.19</v>
      </c>
    </row>
    <row r="60" spans="1:9" ht="7.15" customHeight="1">
      <c r="A60" s="10"/>
      <c r="B60" s="10"/>
      <c r="C60" s="10"/>
      <c r="D60" s="9">
        <f t="shared" ref="D60" si="129">A61-A59</f>
        <v>7.2400000000000091</v>
      </c>
      <c r="E60" s="9">
        <f t="shared" ref="E60" si="130">ROUND(D60*(B59+B61)*0.5,2)</f>
        <v>7.35</v>
      </c>
      <c r="F60" s="9">
        <f t="shared" ref="F60" si="131">ROUND(D60*(C59+C61)*0.5,2)</f>
        <v>4.16</v>
      </c>
      <c r="G60" s="9">
        <f t="shared" si="100"/>
        <v>4.16</v>
      </c>
      <c r="H60" s="9">
        <f t="shared" ref="H60" si="132">IF(F60&gt;E60,F60-E60,G60-E60)</f>
        <v>-3.1899999999999995</v>
      </c>
      <c r="I60" s="9"/>
    </row>
    <row r="61" spans="1:9" ht="7.15" customHeight="1">
      <c r="A61" s="10">
        <v>1600</v>
      </c>
      <c r="B61" s="10">
        <v>1.27</v>
      </c>
      <c r="C61" s="10">
        <v>0.45</v>
      </c>
      <c r="D61" s="9"/>
      <c r="E61" s="9"/>
      <c r="F61" s="9"/>
      <c r="G61" s="9"/>
      <c r="H61" s="9"/>
      <c r="I61" s="9">
        <f t="shared" si="96"/>
        <v>-92.38</v>
      </c>
    </row>
    <row r="62" spans="1:9" ht="7.15" customHeight="1">
      <c r="A62" s="10"/>
      <c r="B62" s="10"/>
      <c r="C62" s="10"/>
      <c r="D62" s="9">
        <f t="shared" ref="D62" si="133">A63-A61</f>
        <v>50</v>
      </c>
      <c r="E62" s="9">
        <f t="shared" ref="E62" si="134">ROUND(D62*(B61+B63)*0.5,2)</f>
        <v>62.25</v>
      </c>
      <c r="F62" s="9">
        <f t="shared" ref="F62" si="135">ROUND(D62*(C61+C63)*0.5,2)</f>
        <v>28</v>
      </c>
      <c r="G62" s="9">
        <f t="shared" ref="G62" si="136">MIN(E62,F62)</f>
        <v>28</v>
      </c>
      <c r="H62" s="9">
        <f t="shared" ref="H62" si="137">IF(F62&gt;E62,F62-E62,G62-E62)</f>
        <v>-34.25</v>
      </c>
      <c r="I62" s="9"/>
    </row>
    <row r="63" spans="1:9" ht="7.15" customHeight="1">
      <c r="A63" s="10">
        <v>1650</v>
      </c>
      <c r="B63" s="10">
        <v>1.22</v>
      </c>
      <c r="C63" s="10">
        <v>0.67</v>
      </c>
      <c r="D63" s="9"/>
      <c r="E63" s="9"/>
      <c r="F63" s="9"/>
      <c r="G63" s="9"/>
      <c r="H63" s="9"/>
      <c r="I63" s="9">
        <f t="shared" si="96"/>
        <v>-126.63</v>
      </c>
    </row>
    <row r="64" spans="1:9" ht="7.15" customHeight="1">
      <c r="A64" s="10"/>
      <c r="B64" s="10"/>
      <c r="C64" s="10"/>
      <c r="D64" s="9">
        <f t="shared" ref="D64" si="138">A65-A63</f>
        <v>50</v>
      </c>
      <c r="E64" s="9">
        <f t="shared" ref="E64" si="139">ROUND(D64*(B63+B65)*0.5,2)</f>
        <v>59.75</v>
      </c>
      <c r="F64" s="9">
        <f t="shared" ref="F64" si="140">ROUND(D64*(C63+C65)*0.5,2)</f>
        <v>39.5</v>
      </c>
      <c r="G64" s="9">
        <f t="shared" ref="G64" si="141">MIN(E64,F64)</f>
        <v>39.5</v>
      </c>
      <c r="H64" s="9">
        <f t="shared" ref="H64" si="142">IF(F64&gt;E64,F64-E64,G64-E64)</f>
        <v>-20.25</v>
      </c>
      <c r="I64" s="9"/>
    </row>
    <row r="65" spans="1:9" ht="7.15" customHeight="1">
      <c r="A65" s="10">
        <v>1700</v>
      </c>
      <c r="B65" s="10">
        <v>1.17</v>
      </c>
      <c r="C65" s="10">
        <v>0.91</v>
      </c>
      <c r="D65" s="9"/>
      <c r="E65" s="9"/>
      <c r="F65" s="9"/>
      <c r="G65" s="9"/>
      <c r="H65" s="9"/>
      <c r="I65" s="9">
        <f t="shared" si="96"/>
        <v>-146.88</v>
      </c>
    </row>
    <row r="66" spans="1:9" ht="7.15" customHeight="1">
      <c r="A66" s="10"/>
      <c r="B66" s="10"/>
      <c r="C66" s="10"/>
      <c r="D66" s="9">
        <f t="shared" ref="D66" si="143">A67-A65</f>
        <v>10.569999999999936</v>
      </c>
      <c r="E66" s="9">
        <f t="shared" ref="E66" si="144">ROUND(D66*(B65+B67)*0.5,2)</f>
        <v>9.6199999999999992</v>
      </c>
      <c r="F66" s="9">
        <f t="shared" ref="F66" si="145">ROUND(D66*(C65+C67)*0.5,2)</f>
        <v>9.4600000000000009</v>
      </c>
      <c r="G66" s="9">
        <f t="shared" ref="G66" si="146">MIN(E66,F66)</f>
        <v>9.4600000000000009</v>
      </c>
      <c r="H66" s="9">
        <f t="shared" ref="H66" si="147">IF(F66&gt;E66,F66-E66,G66-E66)</f>
        <v>-0.15999999999999837</v>
      </c>
      <c r="I66" s="9"/>
    </row>
    <row r="67" spans="1:9" ht="7.15" customHeight="1">
      <c r="A67" s="10">
        <v>1710.57</v>
      </c>
      <c r="B67" s="10">
        <v>0.65</v>
      </c>
      <c r="C67" s="10">
        <v>0.88</v>
      </c>
      <c r="D67" s="9"/>
      <c r="E67" s="9"/>
      <c r="F67" s="9"/>
      <c r="G67" s="9"/>
      <c r="H67" s="9"/>
      <c r="I67" s="9">
        <f t="shared" si="96"/>
        <v>-147.04</v>
      </c>
    </row>
    <row r="68" spans="1:9" ht="7.15" customHeight="1">
      <c r="A68" s="10"/>
      <c r="B68" s="10"/>
      <c r="C68" s="10"/>
      <c r="D68" s="9">
        <f t="shared" ref="D68" si="148">A69-A67</f>
        <v>9.4300000000000637</v>
      </c>
      <c r="E68" s="9">
        <f t="shared" ref="E68" si="149">ROUND(D68*(B67+B69)*0.5,2)</f>
        <v>5</v>
      </c>
      <c r="F68" s="9">
        <f t="shared" ref="F68" si="150">ROUND(D68*(C67+C69)*0.5,2)</f>
        <v>9.01</v>
      </c>
      <c r="G68" s="9">
        <f t="shared" ref="G68" si="151">MIN(E68,F68)</f>
        <v>5</v>
      </c>
      <c r="H68" s="9">
        <f t="shared" ref="H68" si="152">IF(F68&gt;E68,F68-E68,G68-E68)</f>
        <v>4.01</v>
      </c>
      <c r="I68" s="9"/>
    </row>
    <row r="69" spans="1:9" ht="7.15" customHeight="1">
      <c r="A69" s="10">
        <v>1720</v>
      </c>
      <c r="B69" s="10">
        <v>0.41</v>
      </c>
      <c r="C69" s="10">
        <v>1.03</v>
      </c>
      <c r="D69" s="9"/>
      <c r="E69" s="9"/>
      <c r="F69" s="9"/>
      <c r="G69" s="9"/>
      <c r="H69" s="9"/>
      <c r="I69" s="9">
        <f t="shared" si="96"/>
        <v>-143.03</v>
      </c>
    </row>
    <row r="70" spans="1:9" ht="7.15" customHeight="1">
      <c r="A70" s="10"/>
      <c r="B70" s="10"/>
      <c r="C70" s="10"/>
      <c r="D70" s="9">
        <f t="shared" ref="D70" si="153">A71-A69</f>
        <v>9.4300000000000637</v>
      </c>
      <c r="E70" s="9">
        <f t="shared" ref="E70" si="154">ROUND(D70*(B69+B71)*0.5,2)</f>
        <v>3.25</v>
      </c>
      <c r="F70" s="9">
        <f t="shared" ref="F70" si="155">ROUND(D70*(C69+C71)*0.5,2)</f>
        <v>10.039999999999999</v>
      </c>
      <c r="G70" s="9">
        <f t="shared" ref="G70" si="156">MIN(E70,F70)</f>
        <v>3.25</v>
      </c>
      <c r="H70" s="9">
        <f t="shared" ref="H70" si="157">IF(F70&gt;E70,F70-E70,G70-E70)</f>
        <v>6.7899999999999991</v>
      </c>
      <c r="I70" s="9"/>
    </row>
    <row r="71" spans="1:9" ht="7.15" customHeight="1">
      <c r="A71" s="10">
        <v>1729.43</v>
      </c>
      <c r="B71" s="10">
        <v>0.28000000000000003</v>
      </c>
      <c r="C71" s="10">
        <v>1.1000000000000001</v>
      </c>
      <c r="D71" s="9"/>
      <c r="E71" s="9"/>
      <c r="F71" s="9"/>
      <c r="G71" s="9"/>
      <c r="H71" s="9"/>
      <c r="I71" s="9">
        <f t="shared" si="96"/>
        <v>-136.24</v>
      </c>
    </row>
    <row r="72" spans="1:9" ht="7.15" customHeight="1">
      <c r="A72" s="10"/>
      <c r="B72" s="10"/>
      <c r="C72" s="10"/>
      <c r="D72" s="9">
        <f t="shared" ref="D72" si="158">A73-A71</f>
        <v>20.569999999999936</v>
      </c>
      <c r="E72" s="9">
        <f t="shared" ref="E72" si="159">ROUND(D72*(B71+B73)*0.5,2)</f>
        <v>11.93</v>
      </c>
      <c r="F72" s="9">
        <f t="shared" ref="F72" si="160">ROUND(D72*(C71+C73)*0.5,2)</f>
        <v>19.850000000000001</v>
      </c>
      <c r="G72" s="9">
        <f t="shared" ref="G72" si="161">MIN(E72,F72)</f>
        <v>11.93</v>
      </c>
      <c r="H72" s="9">
        <f t="shared" ref="H72" si="162">IF(F72&gt;E72,F72-E72,G72-E72)</f>
        <v>7.9200000000000017</v>
      </c>
      <c r="I72" s="9"/>
    </row>
    <row r="73" spans="1:9" ht="7.15" customHeight="1">
      <c r="A73" s="10">
        <v>1750</v>
      </c>
      <c r="B73" s="10">
        <v>0.88</v>
      </c>
      <c r="C73" s="10">
        <v>0.83</v>
      </c>
      <c r="D73" s="9"/>
      <c r="E73" s="9"/>
      <c r="F73" s="9"/>
      <c r="G73" s="9"/>
      <c r="H73" s="9"/>
      <c r="I73" s="9">
        <f t="shared" si="96"/>
        <v>-128.32</v>
      </c>
    </row>
    <row r="74" spans="1:9" ht="7.15" customHeight="1">
      <c r="A74" s="10"/>
      <c r="B74" s="10"/>
      <c r="C74" s="10"/>
      <c r="D74" s="9">
        <f t="shared" ref="D74" si="163">A75-A73</f>
        <v>50</v>
      </c>
      <c r="E74" s="9">
        <f t="shared" ref="E74" si="164">ROUND(D74*(B73+B75)*0.5,2)</f>
        <v>43</v>
      </c>
      <c r="F74" s="9">
        <f t="shared" ref="F74" si="165">ROUND(D74*(C73+C75)*0.5,2)</f>
        <v>40.75</v>
      </c>
      <c r="G74" s="9">
        <f t="shared" ref="G74" si="166">MIN(E74,F74)</f>
        <v>40.75</v>
      </c>
      <c r="H74" s="9">
        <f t="shared" ref="H74" si="167">IF(F74&gt;E74,F74-E74,G74-E74)</f>
        <v>-2.25</v>
      </c>
      <c r="I74" s="9"/>
    </row>
    <row r="75" spans="1:9" ht="7.15" customHeight="1">
      <c r="A75" s="10">
        <v>1800</v>
      </c>
      <c r="B75" s="10">
        <v>0.84</v>
      </c>
      <c r="C75" s="10">
        <v>0.8</v>
      </c>
      <c r="D75" s="9"/>
      <c r="E75" s="9"/>
      <c r="F75" s="9"/>
      <c r="G75" s="9"/>
      <c r="H75" s="9"/>
      <c r="I75" s="9">
        <f t="shared" si="96"/>
        <v>-130.57</v>
      </c>
    </row>
    <row r="76" spans="1:9" ht="7.15" customHeight="1">
      <c r="A76" s="10"/>
      <c r="B76" s="10"/>
      <c r="C76" s="10"/>
      <c r="D76" s="9">
        <f t="shared" ref="D76" si="168">A77-A75</f>
        <v>2.1900000000000546</v>
      </c>
      <c r="E76" s="9">
        <f t="shared" ref="E76" si="169">ROUND(D76*(B75+B77)*0.5,2)</f>
        <v>1.8</v>
      </c>
      <c r="F76" s="9">
        <f t="shared" ref="F76" si="170">ROUND(D76*(C75+C77)*0.5,2)</f>
        <v>1.7</v>
      </c>
      <c r="G76" s="9">
        <f t="shared" ref="G76" si="171">MIN(E76,F76)</f>
        <v>1.7</v>
      </c>
      <c r="H76" s="9">
        <f t="shared" ref="H76" si="172">IF(F76&gt;E76,F76-E76,G76-E76)</f>
        <v>-0.10000000000000009</v>
      </c>
      <c r="I76" s="9"/>
    </row>
    <row r="77" spans="1:9" ht="7.15" customHeight="1">
      <c r="A77" s="10">
        <v>1802.19</v>
      </c>
      <c r="B77" s="10">
        <v>0.8</v>
      </c>
      <c r="C77" s="10">
        <v>0.75</v>
      </c>
      <c r="D77" s="9"/>
      <c r="E77" s="9"/>
      <c r="F77" s="9"/>
      <c r="G77" s="9"/>
      <c r="H77" s="9"/>
      <c r="I77" s="9">
        <f t="shared" si="96"/>
        <v>-130.66999999999999</v>
      </c>
    </row>
    <row r="78" spans="1:9" ht="7.15" customHeight="1">
      <c r="A78" s="10"/>
      <c r="B78" s="10"/>
      <c r="C78" s="10"/>
      <c r="D78" s="9">
        <f t="shared" ref="D78" si="173">A79-A77</f>
        <v>34.559999999999945</v>
      </c>
      <c r="E78" s="9">
        <f t="shared" ref="E78" si="174">ROUND(D78*(B77+B79)*0.5,2)</f>
        <v>27.13</v>
      </c>
      <c r="F78" s="9">
        <f t="shared" ref="F78" si="175">ROUND(D78*(C77+C79)*0.5,2)</f>
        <v>25.92</v>
      </c>
      <c r="G78" s="9">
        <f t="shared" ref="G78" si="176">MIN(E78,F78)</f>
        <v>25.92</v>
      </c>
      <c r="H78" s="9">
        <f t="shared" ref="H78" si="177">IF(F78&gt;E78,F78-E78,G78-E78)</f>
        <v>-1.2099999999999973</v>
      </c>
      <c r="I78" s="9"/>
    </row>
    <row r="79" spans="1:9" ht="7.15" customHeight="1">
      <c r="A79" s="10">
        <v>1836.75</v>
      </c>
      <c r="B79" s="10">
        <v>0.77</v>
      </c>
      <c r="C79" s="10">
        <v>0.75</v>
      </c>
      <c r="D79" s="9"/>
      <c r="E79" s="9"/>
      <c r="F79" s="9"/>
      <c r="G79" s="9"/>
      <c r="H79" s="9"/>
      <c r="I79" s="9">
        <f t="shared" si="96"/>
        <v>-131.88</v>
      </c>
    </row>
    <row r="80" spans="1:9" ht="7.15" customHeight="1">
      <c r="A80" s="10"/>
      <c r="B80" s="10"/>
      <c r="C80" s="10"/>
      <c r="D80" s="9">
        <f t="shared" ref="D80" si="178">A81-A79</f>
        <v>13.25</v>
      </c>
      <c r="E80" s="9">
        <f t="shared" ref="E80" si="179">ROUND(D80*(B79+B81)*0.5,2)</f>
        <v>11.59</v>
      </c>
      <c r="F80" s="9">
        <f t="shared" ref="F80" si="180">ROUND(D80*(C79+C81)*0.5,2)</f>
        <v>10.67</v>
      </c>
      <c r="G80" s="9">
        <f t="shared" ref="G80" si="181">MIN(E80,F80)</f>
        <v>10.67</v>
      </c>
      <c r="H80" s="9">
        <f t="shared" ref="H80" si="182">IF(F80&gt;E80,F80-E80,G80-E80)</f>
        <v>-0.91999999999999993</v>
      </c>
      <c r="I80" s="9"/>
    </row>
    <row r="81" spans="1:9" ht="7.15" customHeight="1">
      <c r="A81" s="10">
        <v>1850</v>
      </c>
      <c r="B81" s="10">
        <v>0.98</v>
      </c>
      <c r="C81" s="10">
        <v>0.86</v>
      </c>
      <c r="D81" s="9"/>
      <c r="E81" s="9"/>
      <c r="F81" s="9"/>
      <c r="G81" s="9"/>
      <c r="H81" s="9"/>
      <c r="I81" s="9">
        <f t="shared" si="96"/>
        <v>-132.79999999999998</v>
      </c>
    </row>
    <row r="82" spans="1:9" ht="7.15" customHeight="1">
      <c r="A82" s="10"/>
      <c r="B82" s="10"/>
      <c r="C82" s="10"/>
      <c r="D82" s="9">
        <f t="shared" ref="D82" si="183">A83-A81</f>
        <v>21.309999999999945</v>
      </c>
      <c r="E82" s="9">
        <f t="shared" ref="E82" si="184">ROUND(D82*(B81+B83)*0.5,2)</f>
        <v>17.79</v>
      </c>
      <c r="F82" s="9">
        <f t="shared" ref="F82" si="185">ROUND(D82*(C81+C83)*0.5,2)</f>
        <v>18.97</v>
      </c>
      <c r="G82" s="9">
        <f t="shared" ref="G82" si="186">MIN(E82,F82)</f>
        <v>17.79</v>
      </c>
      <c r="H82" s="9">
        <f t="shared" ref="H82" si="187">IF(F82&gt;E82,F82-E82,G82-E82)</f>
        <v>1.1799999999999997</v>
      </c>
      <c r="I82" s="9"/>
    </row>
    <row r="83" spans="1:9" ht="7.15" customHeight="1">
      <c r="A83" s="10">
        <v>1871.31</v>
      </c>
      <c r="B83" s="10">
        <v>0.69</v>
      </c>
      <c r="C83" s="10">
        <v>0.92</v>
      </c>
      <c r="D83" s="9"/>
      <c r="E83" s="9"/>
      <c r="F83" s="9"/>
      <c r="G83" s="9"/>
      <c r="H83" s="9"/>
      <c r="I83" s="9">
        <f t="shared" si="96"/>
        <v>-131.61999999999998</v>
      </c>
    </row>
    <row r="84" spans="1:9" ht="7.15" customHeight="1">
      <c r="A84" s="10"/>
      <c r="B84" s="10"/>
      <c r="C84" s="10"/>
      <c r="D84" s="9">
        <f t="shared" ref="D84" si="188">A85-A83</f>
        <v>18.690000000000055</v>
      </c>
      <c r="E84" s="9">
        <f t="shared" ref="E84" si="189">ROUND(D84*(B83+B85)*0.5,2)</f>
        <v>7.38</v>
      </c>
      <c r="F84" s="9">
        <f t="shared" ref="F84" si="190">ROUND(D84*(C83+C85)*0.5,2)</f>
        <v>18.97</v>
      </c>
      <c r="G84" s="9">
        <f t="shared" ref="G84" si="191">MIN(E84,F84)</f>
        <v>7.38</v>
      </c>
      <c r="H84" s="9">
        <f t="shared" ref="H84" si="192">IF(F84&gt;E84,F84-E84,G84-E84)</f>
        <v>11.59</v>
      </c>
      <c r="I84" s="9"/>
    </row>
    <row r="85" spans="1:9" ht="7.15" customHeight="1">
      <c r="A85" s="10">
        <v>1890</v>
      </c>
      <c r="B85" s="10">
        <v>0.1</v>
      </c>
      <c r="C85" s="10">
        <v>1.1100000000000001</v>
      </c>
      <c r="D85" s="9"/>
      <c r="E85" s="9"/>
      <c r="F85" s="9"/>
      <c r="G85" s="9"/>
      <c r="H85" s="9"/>
      <c r="I85" s="9">
        <f t="shared" si="96"/>
        <v>-120.02999999999997</v>
      </c>
    </row>
    <row r="86" spans="1:9">
      <c r="A86" s="10"/>
      <c r="B86" s="10"/>
      <c r="C86" s="10"/>
      <c r="D86" s="25"/>
      <c r="E86" s="26"/>
      <c r="F86" s="26"/>
      <c r="G86" s="26"/>
      <c r="H86" s="27"/>
      <c r="I86" s="9"/>
    </row>
    <row r="87" spans="1:9" ht="11.25" customHeight="1">
      <c r="A87" s="10" t="s">
        <v>13</v>
      </c>
      <c r="B87" s="16"/>
      <c r="C87" s="16"/>
      <c r="D87" s="17"/>
      <c r="E87" s="6">
        <f>SUM(E10:E85)</f>
        <v>786.44999999999993</v>
      </c>
      <c r="F87" s="6">
        <f t="shared" ref="F87:G87" si="193">SUM(F10:F85)</f>
        <v>666.42000000000007</v>
      </c>
      <c r="G87" s="6">
        <f t="shared" si="193"/>
        <v>600.83000000000004</v>
      </c>
      <c r="H87" s="4"/>
      <c r="I87" s="4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18" t="s">
        <v>16</v>
      </c>
      <c r="B89" s="19"/>
      <c r="C89" s="19"/>
      <c r="D89" s="5">
        <f>ABS(I85)</f>
        <v>120.02999999999997</v>
      </c>
      <c r="E89" s="5" t="s">
        <v>15</v>
      </c>
      <c r="F89" s="2"/>
      <c r="G89" s="2"/>
      <c r="H89" s="2"/>
      <c r="I89" s="2"/>
    </row>
    <row r="90" spans="1:9">
      <c r="A90" s="7"/>
      <c r="B90" s="8"/>
      <c r="C90" s="8"/>
      <c r="D90" s="5"/>
      <c r="E90" s="5"/>
      <c r="F90" s="2"/>
      <c r="G90" s="2"/>
      <c r="H90" s="2"/>
      <c r="I90" s="2"/>
    </row>
    <row r="91" spans="1:9">
      <c r="A91" s="20" t="s">
        <v>14</v>
      </c>
      <c r="B91" s="21"/>
      <c r="C91" s="21"/>
      <c r="D91" s="21"/>
      <c r="E91" s="21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</sheetData>
  <mergeCells count="361">
    <mergeCell ref="H1:I1"/>
    <mergeCell ref="I79:I80"/>
    <mergeCell ref="I81:I82"/>
    <mergeCell ref="I83:I84"/>
    <mergeCell ref="I85:I86"/>
    <mergeCell ref="D86:H86"/>
    <mergeCell ref="A85:A86"/>
    <mergeCell ref="B85:B86"/>
    <mergeCell ref="C85:C86"/>
    <mergeCell ref="D78:D79"/>
    <mergeCell ref="E78:E79"/>
    <mergeCell ref="F78:F79"/>
    <mergeCell ref="G78:G79"/>
    <mergeCell ref="H78:H79"/>
    <mergeCell ref="D80:D81"/>
    <mergeCell ref="E80:E81"/>
    <mergeCell ref="F80:F81"/>
    <mergeCell ref="G80:G81"/>
    <mergeCell ref="H80:H81"/>
    <mergeCell ref="D82:D83"/>
    <mergeCell ref="E82:E83"/>
    <mergeCell ref="F82:F83"/>
    <mergeCell ref="G82:G83"/>
    <mergeCell ref="H82:H83"/>
    <mergeCell ref="D84:D85"/>
    <mergeCell ref="E84:E85"/>
    <mergeCell ref="F84:F85"/>
    <mergeCell ref="G84:G85"/>
    <mergeCell ref="H84:H85"/>
    <mergeCell ref="A79:A80"/>
    <mergeCell ref="B79:B80"/>
    <mergeCell ref="C79:C80"/>
    <mergeCell ref="A81:A82"/>
    <mergeCell ref="B81:B82"/>
    <mergeCell ref="C81:C82"/>
    <mergeCell ref="A83:A84"/>
    <mergeCell ref="B83:B84"/>
    <mergeCell ref="C83:C84"/>
    <mergeCell ref="G74:G75"/>
    <mergeCell ref="H74:H75"/>
    <mergeCell ref="D76:D77"/>
    <mergeCell ref="E76:E77"/>
    <mergeCell ref="F76:F77"/>
    <mergeCell ref="G76:G77"/>
    <mergeCell ref="H76:H77"/>
    <mergeCell ref="I63:I64"/>
    <mergeCell ref="I65:I66"/>
    <mergeCell ref="I67:I68"/>
    <mergeCell ref="I69:I70"/>
    <mergeCell ref="I71:I72"/>
    <mergeCell ref="I73:I74"/>
    <mergeCell ref="I75:I76"/>
    <mergeCell ref="I77:I78"/>
    <mergeCell ref="G68:G69"/>
    <mergeCell ref="H68:H69"/>
    <mergeCell ref="D70:D71"/>
    <mergeCell ref="E70:E71"/>
    <mergeCell ref="F70:F71"/>
    <mergeCell ref="G70:G71"/>
    <mergeCell ref="H70:H71"/>
    <mergeCell ref="D72:D73"/>
    <mergeCell ref="E72:E73"/>
    <mergeCell ref="F72:F73"/>
    <mergeCell ref="G72:G73"/>
    <mergeCell ref="H72:H73"/>
    <mergeCell ref="G62:G63"/>
    <mergeCell ref="H62:H63"/>
    <mergeCell ref="D64:D65"/>
    <mergeCell ref="E64:E65"/>
    <mergeCell ref="F64:F65"/>
    <mergeCell ref="G64:G65"/>
    <mergeCell ref="H64:H65"/>
    <mergeCell ref="D66:D67"/>
    <mergeCell ref="E66:E67"/>
    <mergeCell ref="F66:F67"/>
    <mergeCell ref="G66:G67"/>
    <mergeCell ref="H66:H67"/>
    <mergeCell ref="A75:A76"/>
    <mergeCell ref="B75:B76"/>
    <mergeCell ref="C75:C76"/>
    <mergeCell ref="A77:A78"/>
    <mergeCell ref="B77:B78"/>
    <mergeCell ref="C77:C78"/>
    <mergeCell ref="D62:D63"/>
    <mergeCell ref="E62:E63"/>
    <mergeCell ref="F62:F63"/>
    <mergeCell ref="D68:D69"/>
    <mergeCell ref="E68:E69"/>
    <mergeCell ref="F68:F69"/>
    <mergeCell ref="D74:D75"/>
    <mergeCell ref="E74:E75"/>
    <mergeCell ref="F74:F75"/>
    <mergeCell ref="A69:A70"/>
    <mergeCell ref="B69:B70"/>
    <mergeCell ref="C69:C70"/>
    <mergeCell ref="A71:A72"/>
    <mergeCell ref="B71:B72"/>
    <mergeCell ref="C71:C72"/>
    <mergeCell ref="A73:A74"/>
    <mergeCell ref="B73:B74"/>
    <mergeCell ref="C73:C74"/>
    <mergeCell ref="A63:A64"/>
    <mergeCell ref="B63:B64"/>
    <mergeCell ref="C63:C64"/>
    <mergeCell ref="A65:A66"/>
    <mergeCell ref="B65:B66"/>
    <mergeCell ref="C65:C66"/>
    <mergeCell ref="A67:A68"/>
    <mergeCell ref="B67:B68"/>
    <mergeCell ref="C67:C68"/>
    <mergeCell ref="G20:G21"/>
    <mergeCell ref="H20:H21"/>
    <mergeCell ref="D22:D23"/>
    <mergeCell ref="E22:E23"/>
    <mergeCell ref="F22:F23"/>
    <mergeCell ref="G22:G23"/>
    <mergeCell ref="H22:H23"/>
    <mergeCell ref="D24:D25"/>
    <mergeCell ref="E24:E25"/>
    <mergeCell ref="F24:F25"/>
    <mergeCell ref="G24:G25"/>
    <mergeCell ref="H24:H25"/>
    <mergeCell ref="I25:I26"/>
    <mergeCell ref="D9:H9"/>
    <mergeCell ref="D26:D27"/>
    <mergeCell ref="E26:E27"/>
    <mergeCell ref="F26:F27"/>
    <mergeCell ref="G26:G27"/>
    <mergeCell ref="H26:H27"/>
    <mergeCell ref="D10:D11"/>
    <mergeCell ref="E10:E11"/>
    <mergeCell ref="F10:F11"/>
    <mergeCell ref="G10:G11"/>
    <mergeCell ref="H10:H11"/>
    <mergeCell ref="D12:D13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  <mergeCell ref="D16:D17"/>
    <mergeCell ref="E16:E17"/>
    <mergeCell ref="C19:C20"/>
    <mergeCell ref="B21:B22"/>
    <mergeCell ref="C21:C22"/>
    <mergeCell ref="B23:B24"/>
    <mergeCell ref="C23:C24"/>
    <mergeCell ref="I9:I10"/>
    <mergeCell ref="I11:I12"/>
    <mergeCell ref="I13:I14"/>
    <mergeCell ref="I15:I16"/>
    <mergeCell ref="I17:I18"/>
    <mergeCell ref="I19:I20"/>
    <mergeCell ref="I21:I22"/>
    <mergeCell ref="I23:I24"/>
    <mergeCell ref="F16:F17"/>
    <mergeCell ref="G16:G17"/>
    <mergeCell ref="H16:H17"/>
    <mergeCell ref="D18:D19"/>
    <mergeCell ref="E18:E19"/>
    <mergeCell ref="F18:F19"/>
    <mergeCell ref="G18:G19"/>
    <mergeCell ref="H18:H19"/>
    <mergeCell ref="D20:D21"/>
    <mergeCell ref="E20:E21"/>
    <mergeCell ref="F20:F21"/>
    <mergeCell ref="A87:D87"/>
    <mergeCell ref="A89:C89"/>
    <mergeCell ref="A91:E91"/>
    <mergeCell ref="I55:I56"/>
    <mergeCell ref="I57:I58"/>
    <mergeCell ref="I61:I62"/>
    <mergeCell ref="D56:D57"/>
    <mergeCell ref="E56:E57"/>
    <mergeCell ref="F56:F57"/>
    <mergeCell ref="G56:G57"/>
    <mergeCell ref="H56:H57"/>
    <mergeCell ref="A55:A56"/>
    <mergeCell ref="A57:A58"/>
    <mergeCell ref="A61:A62"/>
    <mergeCell ref="B55:B56"/>
    <mergeCell ref="C55:C56"/>
    <mergeCell ref="B57:B58"/>
    <mergeCell ref="C57:C58"/>
    <mergeCell ref="B61:B62"/>
    <mergeCell ref="I59:I60"/>
    <mergeCell ref="C61:C62"/>
    <mergeCell ref="A59:A60"/>
    <mergeCell ref="B59:B60"/>
    <mergeCell ref="C59:C60"/>
    <mergeCell ref="H50:H51"/>
    <mergeCell ref="E52:E53"/>
    <mergeCell ref="F52:F53"/>
    <mergeCell ref="G52:G53"/>
    <mergeCell ref="H52:H53"/>
    <mergeCell ref="E54:E55"/>
    <mergeCell ref="F54:F55"/>
    <mergeCell ref="G54:G55"/>
    <mergeCell ref="H54:H55"/>
    <mergeCell ref="A9:A10"/>
    <mergeCell ref="A11:A12"/>
    <mergeCell ref="A13:A14"/>
    <mergeCell ref="A15:A16"/>
    <mergeCell ref="A17:A18"/>
    <mergeCell ref="A19:A20"/>
    <mergeCell ref="A21:A22"/>
    <mergeCell ref="E28:E29"/>
    <mergeCell ref="F28:F29"/>
    <mergeCell ref="A23:A24"/>
    <mergeCell ref="A25:A26"/>
    <mergeCell ref="B25:B26"/>
    <mergeCell ref="C25:C26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A2:I2"/>
    <mergeCell ref="B4:C4"/>
    <mergeCell ref="E4:F4"/>
    <mergeCell ref="A8:I8"/>
    <mergeCell ref="A4:A6"/>
    <mergeCell ref="D4:D5"/>
    <mergeCell ref="G4:G5"/>
    <mergeCell ref="H4:H5"/>
    <mergeCell ref="I4:I5"/>
    <mergeCell ref="A35:A36"/>
    <mergeCell ref="A37:A38"/>
    <mergeCell ref="A39:A40"/>
    <mergeCell ref="A27:A28"/>
    <mergeCell ref="B27:B28"/>
    <mergeCell ref="C27:C28"/>
    <mergeCell ref="A29:A30"/>
    <mergeCell ref="B29:B30"/>
    <mergeCell ref="D28:D29"/>
    <mergeCell ref="C35:C36"/>
    <mergeCell ref="C37:C38"/>
    <mergeCell ref="C39:C40"/>
    <mergeCell ref="B35:B36"/>
    <mergeCell ref="B37:B38"/>
    <mergeCell ref="B39:B40"/>
    <mergeCell ref="B31:B32"/>
    <mergeCell ref="B33:B34"/>
    <mergeCell ref="A31:A32"/>
    <mergeCell ref="A33:A34"/>
    <mergeCell ref="H28:H29"/>
    <mergeCell ref="D30:D31"/>
    <mergeCell ref="E30:E31"/>
    <mergeCell ref="F30:F31"/>
    <mergeCell ref="G30:G31"/>
    <mergeCell ref="H30:H31"/>
    <mergeCell ref="C29:C30"/>
    <mergeCell ref="C31:C32"/>
    <mergeCell ref="F32:F33"/>
    <mergeCell ref="C33:C34"/>
    <mergeCell ref="G32:G33"/>
    <mergeCell ref="H32:H33"/>
    <mergeCell ref="D32:D33"/>
    <mergeCell ref="E32:E33"/>
    <mergeCell ref="E42:E43"/>
    <mergeCell ref="E44:E45"/>
    <mergeCell ref="E46:E47"/>
    <mergeCell ref="C49:C50"/>
    <mergeCell ref="D36:D37"/>
    <mergeCell ref="E36:E37"/>
    <mergeCell ref="G28:G29"/>
    <mergeCell ref="E50:E51"/>
    <mergeCell ref="F50:F51"/>
    <mergeCell ref="G50:G51"/>
    <mergeCell ref="C51:C52"/>
    <mergeCell ref="F36:F37"/>
    <mergeCell ref="G36:G37"/>
    <mergeCell ref="A51:A52"/>
    <mergeCell ref="A53:A54"/>
    <mergeCell ref="B51:B52"/>
    <mergeCell ref="B53:B54"/>
    <mergeCell ref="C53:C54"/>
    <mergeCell ref="B49:B50"/>
    <mergeCell ref="B41:B42"/>
    <mergeCell ref="B43:B44"/>
    <mergeCell ref="B45:B46"/>
    <mergeCell ref="B47:B48"/>
    <mergeCell ref="C47:C48"/>
    <mergeCell ref="A43:A44"/>
    <mergeCell ref="A45:A46"/>
    <mergeCell ref="A47:A48"/>
    <mergeCell ref="A49:A50"/>
    <mergeCell ref="A41:A42"/>
    <mergeCell ref="C41:C42"/>
    <mergeCell ref="C43:C44"/>
    <mergeCell ref="C45:C46"/>
    <mergeCell ref="H36:H37"/>
    <mergeCell ref="D34:D35"/>
    <mergeCell ref="E34:E35"/>
    <mergeCell ref="F34:F35"/>
    <mergeCell ref="G34:G35"/>
    <mergeCell ref="H34:H35"/>
    <mergeCell ref="D40:D41"/>
    <mergeCell ref="E40:E41"/>
    <mergeCell ref="F40:F41"/>
    <mergeCell ref="G40:G41"/>
    <mergeCell ref="H40:H41"/>
    <mergeCell ref="D38:D39"/>
    <mergeCell ref="E38:E39"/>
    <mergeCell ref="F38:F39"/>
    <mergeCell ref="G38:G39"/>
    <mergeCell ref="H38:H39"/>
    <mergeCell ref="I37:I38"/>
    <mergeCell ref="I39:I40"/>
    <mergeCell ref="I41:I42"/>
    <mergeCell ref="I43:I44"/>
    <mergeCell ref="I45:I46"/>
    <mergeCell ref="I27:I28"/>
    <mergeCell ref="I29:I30"/>
    <mergeCell ref="I31:I32"/>
    <mergeCell ref="I33:I34"/>
    <mergeCell ref="I35:I36"/>
    <mergeCell ref="I47:I48"/>
    <mergeCell ref="I49:I50"/>
    <mergeCell ref="I51:I52"/>
    <mergeCell ref="I53:I54"/>
    <mergeCell ref="D42:D43"/>
    <mergeCell ref="D44:D45"/>
    <mergeCell ref="D46:D47"/>
    <mergeCell ref="D48:D49"/>
    <mergeCell ref="D50:D51"/>
    <mergeCell ref="D52:D53"/>
    <mergeCell ref="D54:D55"/>
    <mergeCell ref="F42:F43"/>
    <mergeCell ref="G42:G43"/>
    <mergeCell ref="H42:H43"/>
    <mergeCell ref="F44:F45"/>
    <mergeCell ref="G44:G45"/>
    <mergeCell ref="H44:H45"/>
    <mergeCell ref="F46:F47"/>
    <mergeCell ref="G46:G47"/>
    <mergeCell ref="H46:H47"/>
    <mergeCell ref="E48:E49"/>
    <mergeCell ref="F48:F49"/>
    <mergeCell ref="G48:G49"/>
    <mergeCell ref="H48:H49"/>
    <mergeCell ref="D58:D59"/>
    <mergeCell ref="E58:E59"/>
    <mergeCell ref="F58:F59"/>
    <mergeCell ref="G58:G59"/>
    <mergeCell ref="H58:H59"/>
    <mergeCell ref="D60:D61"/>
    <mergeCell ref="E60:E61"/>
    <mergeCell ref="F60:F61"/>
    <mergeCell ref="G60:G61"/>
    <mergeCell ref="H60:H61"/>
  </mergeCells>
  <pageMargins left="1.1023622047244095" right="0.70866141732283472" top="0.35433070866141736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Arkusz1!ziemne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2016-01-21T12:34:15Z</cp:lastPrinted>
  <dcterms:created xsi:type="dcterms:W3CDTF">2012-12-02T07:45:58Z</dcterms:created>
  <dcterms:modified xsi:type="dcterms:W3CDTF">2016-01-21T12:36:07Z</dcterms:modified>
</cp:coreProperties>
</file>